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5" windowWidth="14880" windowHeight="8190"/>
  </bookViews>
  <sheets>
    <sheet name="Załacznik nr 2.1" sheetId="2" r:id="rId1"/>
    <sheet name="szacowanie" sheetId="3" state="hidden" r:id="rId2"/>
    <sheet name="raport z szacownia" sheetId="4" state="hidden" r:id="rId3"/>
  </sheets>
  <calcPr calcId="145621" fullPrecision="0"/>
</workbook>
</file>

<file path=xl/calcChain.xml><?xml version="1.0" encoding="utf-8"?>
<calcChain xmlns="http://schemas.openxmlformats.org/spreadsheetml/2006/main">
  <c r="I11" i="2" l="1"/>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10" i="2"/>
  <c r="I74" i="2" s="1"/>
  <c r="I75" i="2" l="1"/>
  <c r="I76" i="2" s="1"/>
  <c r="B12" i="4"/>
  <c r="C12" i="4"/>
  <c r="D12" i="4"/>
  <c r="E12" i="4"/>
  <c r="F12" i="4"/>
  <c r="G12" i="4"/>
  <c r="H7" i="4"/>
  <c r="I7" i="4"/>
  <c r="H8" i="4"/>
  <c r="I8" i="4"/>
  <c r="H9" i="4"/>
  <c r="I9" i="4"/>
  <c r="H10" i="4"/>
  <c r="I10" i="4"/>
  <c r="H11" i="4"/>
  <c r="I11" i="4"/>
  <c r="I6" i="4"/>
  <c r="H6" i="4"/>
  <c r="Q28" i="3"/>
  <c r="O28" i="3" s="1"/>
  <c r="P28" i="3"/>
  <c r="M28" i="3"/>
  <c r="K28" i="3" s="1"/>
  <c r="L28" i="3"/>
  <c r="I28" i="3"/>
  <c r="G28" i="3" s="1"/>
  <c r="H28" i="3"/>
  <c r="Q135" i="3"/>
  <c r="O135" i="3" s="1"/>
  <c r="P135" i="3"/>
  <c r="M135" i="3"/>
  <c r="K135" i="3" s="1"/>
  <c r="L135" i="3"/>
  <c r="I135" i="3"/>
  <c r="H135" i="3"/>
  <c r="G135" i="3"/>
  <c r="Q134" i="3"/>
  <c r="P134" i="3"/>
  <c r="O134" i="3"/>
  <c r="M134" i="3"/>
  <c r="K134" i="3" s="1"/>
  <c r="L134" i="3"/>
  <c r="I134" i="3"/>
  <c r="G134" i="3" s="1"/>
  <c r="H134" i="3"/>
  <c r="Q133" i="3"/>
  <c r="O133" i="3" s="1"/>
  <c r="P133" i="3"/>
  <c r="M133" i="3"/>
  <c r="L133" i="3"/>
  <c r="K133" i="3"/>
  <c r="I133" i="3"/>
  <c r="H133" i="3"/>
  <c r="G133" i="3"/>
  <c r="Q132" i="3"/>
  <c r="O132" i="3" s="1"/>
  <c r="P132" i="3"/>
  <c r="M132" i="3"/>
  <c r="K132" i="3" s="1"/>
  <c r="L132" i="3"/>
  <c r="I132" i="3"/>
  <c r="G132" i="3" s="1"/>
  <c r="H132" i="3"/>
  <c r="Q131" i="3"/>
  <c r="O131" i="3" s="1"/>
  <c r="O137" i="3" s="1"/>
  <c r="P131" i="3"/>
  <c r="P137" i="3" s="1"/>
  <c r="M131" i="3"/>
  <c r="K131" i="3" s="1"/>
  <c r="L131" i="3"/>
  <c r="I131" i="3"/>
  <c r="G131" i="3" s="1"/>
  <c r="G137" i="3" s="1"/>
  <c r="H131" i="3"/>
  <c r="Q129" i="3"/>
  <c r="O129" i="3" s="1"/>
  <c r="P129" i="3"/>
  <c r="M129" i="3"/>
  <c r="K129" i="3" s="1"/>
  <c r="L129" i="3"/>
  <c r="I129" i="3"/>
  <c r="G129" i="3" s="1"/>
  <c r="H129" i="3"/>
  <c r="Q128" i="3"/>
  <c r="P128" i="3"/>
  <c r="O128" i="3"/>
  <c r="M128" i="3"/>
  <c r="L128" i="3"/>
  <c r="K128" i="3"/>
  <c r="I128" i="3"/>
  <c r="G128" i="3" s="1"/>
  <c r="H128" i="3"/>
  <c r="Q127" i="3"/>
  <c r="O127" i="3" s="1"/>
  <c r="P127" i="3"/>
  <c r="M127" i="3"/>
  <c r="K127" i="3" s="1"/>
  <c r="L127" i="3"/>
  <c r="I127" i="3"/>
  <c r="H127" i="3"/>
  <c r="G127" i="3"/>
  <c r="Q126" i="3"/>
  <c r="P126" i="3"/>
  <c r="O126" i="3"/>
  <c r="M126" i="3"/>
  <c r="K126" i="3" s="1"/>
  <c r="L126" i="3"/>
  <c r="I126" i="3"/>
  <c r="G126" i="3" s="1"/>
  <c r="H126" i="3"/>
  <c r="Q125" i="3"/>
  <c r="O125" i="3" s="1"/>
  <c r="P125" i="3"/>
  <c r="M125" i="3"/>
  <c r="K125" i="3" s="1"/>
  <c r="L125" i="3"/>
  <c r="I125" i="3"/>
  <c r="G125" i="3" s="1"/>
  <c r="H125" i="3"/>
  <c r="Q124" i="3"/>
  <c r="O124" i="3" s="1"/>
  <c r="P124" i="3"/>
  <c r="M124" i="3"/>
  <c r="K124" i="3" s="1"/>
  <c r="L124" i="3"/>
  <c r="I124" i="3"/>
  <c r="G124" i="3" s="1"/>
  <c r="H124" i="3"/>
  <c r="Q123" i="3"/>
  <c r="O123" i="3" s="1"/>
  <c r="P123" i="3"/>
  <c r="M123" i="3"/>
  <c r="L123" i="3"/>
  <c r="K123" i="3"/>
  <c r="I123" i="3"/>
  <c r="H123" i="3"/>
  <c r="G123" i="3"/>
  <c r="Q122" i="3"/>
  <c r="O122" i="3" s="1"/>
  <c r="P122" i="3"/>
  <c r="M122" i="3"/>
  <c r="K122" i="3" s="1"/>
  <c r="L122" i="3"/>
  <c r="I122" i="3"/>
  <c r="G122" i="3" s="1"/>
  <c r="H122" i="3"/>
  <c r="Q121" i="3"/>
  <c r="P121" i="3"/>
  <c r="O121" i="3"/>
  <c r="M121" i="3"/>
  <c r="L121" i="3"/>
  <c r="K121" i="3"/>
  <c r="I121" i="3"/>
  <c r="G121" i="3" s="1"/>
  <c r="H121" i="3"/>
  <c r="Q120" i="3"/>
  <c r="O120" i="3" s="1"/>
  <c r="P120" i="3"/>
  <c r="M120" i="3"/>
  <c r="K120" i="3" s="1"/>
  <c r="L120" i="3"/>
  <c r="I120" i="3"/>
  <c r="G120" i="3" s="1"/>
  <c r="H120" i="3"/>
  <c r="Q119" i="3"/>
  <c r="O119" i="3" s="1"/>
  <c r="P119" i="3"/>
  <c r="M119" i="3"/>
  <c r="K119" i="3" s="1"/>
  <c r="L119" i="3"/>
  <c r="I119" i="3"/>
  <c r="G119" i="3" s="1"/>
  <c r="H119" i="3"/>
  <c r="Q118" i="3"/>
  <c r="O118" i="3" s="1"/>
  <c r="P118" i="3"/>
  <c r="M118" i="3"/>
  <c r="K118" i="3" s="1"/>
  <c r="L118" i="3"/>
  <c r="I118" i="3"/>
  <c r="H118" i="3"/>
  <c r="G118" i="3"/>
  <c r="Q117" i="3"/>
  <c r="P117" i="3"/>
  <c r="O117" i="3"/>
  <c r="M117" i="3"/>
  <c r="K117" i="3" s="1"/>
  <c r="L117" i="3"/>
  <c r="I117" i="3"/>
  <c r="G117" i="3" s="1"/>
  <c r="H117" i="3"/>
  <c r="Q116" i="3"/>
  <c r="O116" i="3" s="1"/>
  <c r="P116" i="3"/>
  <c r="M116" i="3"/>
  <c r="L116" i="3"/>
  <c r="K116" i="3"/>
  <c r="I116" i="3"/>
  <c r="H116" i="3"/>
  <c r="G116" i="3"/>
  <c r="Q115" i="3"/>
  <c r="O115" i="3" s="1"/>
  <c r="P115" i="3"/>
  <c r="M115" i="3"/>
  <c r="K115" i="3" s="1"/>
  <c r="L115" i="3"/>
  <c r="I115" i="3"/>
  <c r="G115" i="3" s="1"/>
  <c r="H115" i="3"/>
  <c r="Q114" i="3"/>
  <c r="O114" i="3" s="1"/>
  <c r="P114" i="3"/>
  <c r="M114" i="3"/>
  <c r="K114" i="3" s="1"/>
  <c r="L114" i="3"/>
  <c r="I114" i="3"/>
  <c r="G114" i="3" s="1"/>
  <c r="H114" i="3"/>
  <c r="Q113" i="3"/>
  <c r="O113" i="3" s="1"/>
  <c r="P113" i="3"/>
  <c r="M113" i="3"/>
  <c r="K113" i="3" s="1"/>
  <c r="L113" i="3"/>
  <c r="I113" i="3"/>
  <c r="G113" i="3" s="1"/>
  <c r="H113" i="3"/>
  <c r="Q112" i="3"/>
  <c r="P112" i="3"/>
  <c r="O112" i="3"/>
  <c r="M112" i="3"/>
  <c r="L112" i="3"/>
  <c r="K112" i="3"/>
  <c r="I112" i="3"/>
  <c r="G112" i="3" s="1"/>
  <c r="H112" i="3"/>
  <c r="Q111" i="3"/>
  <c r="O111" i="3" s="1"/>
  <c r="P111" i="3"/>
  <c r="M111" i="3"/>
  <c r="K111" i="3" s="1"/>
  <c r="L111" i="3"/>
  <c r="I111" i="3"/>
  <c r="H111" i="3"/>
  <c r="G111" i="3"/>
  <c r="Q110" i="3"/>
  <c r="P110" i="3"/>
  <c r="O110" i="3"/>
  <c r="M110" i="3"/>
  <c r="K110" i="3" s="1"/>
  <c r="L110" i="3"/>
  <c r="I110" i="3"/>
  <c r="G110" i="3" s="1"/>
  <c r="H110" i="3"/>
  <c r="Q109" i="3"/>
  <c r="O109" i="3" s="1"/>
  <c r="P109" i="3"/>
  <c r="M109" i="3"/>
  <c r="K109" i="3" s="1"/>
  <c r="L109" i="3"/>
  <c r="I109" i="3"/>
  <c r="G109" i="3" s="1"/>
  <c r="H109" i="3"/>
  <c r="Q108" i="3"/>
  <c r="O108" i="3" s="1"/>
  <c r="P108" i="3"/>
  <c r="M108" i="3"/>
  <c r="K108" i="3" s="1"/>
  <c r="L108" i="3"/>
  <c r="I108" i="3"/>
  <c r="G108" i="3" s="1"/>
  <c r="H108" i="3"/>
  <c r="Q107" i="3"/>
  <c r="O107" i="3" s="1"/>
  <c r="P107" i="3"/>
  <c r="M107" i="3"/>
  <c r="L107" i="3"/>
  <c r="K107" i="3"/>
  <c r="I107" i="3"/>
  <c r="H107" i="3"/>
  <c r="G107" i="3"/>
  <c r="Q106" i="3"/>
  <c r="O106" i="3" s="1"/>
  <c r="P106" i="3"/>
  <c r="M106" i="3"/>
  <c r="K106" i="3" s="1"/>
  <c r="L106" i="3"/>
  <c r="I106" i="3"/>
  <c r="G106" i="3" s="1"/>
  <c r="H106" i="3"/>
  <c r="Q105" i="3"/>
  <c r="P105" i="3"/>
  <c r="O105" i="3"/>
  <c r="M105" i="3"/>
  <c r="L105" i="3"/>
  <c r="K105" i="3"/>
  <c r="I105" i="3"/>
  <c r="G105" i="3" s="1"/>
  <c r="H105" i="3"/>
  <c r="Q104" i="3"/>
  <c r="O104" i="3" s="1"/>
  <c r="P104" i="3"/>
  <c r="M104" i="3"/>
  <c r="K104" i="3" s="1"/>
  <c r="L104" i="3"/>
  <c r="I104" i="3"/>
  <c r="G104" i="3" s="1"/>
  <c r="H104" i="3"/>
  <c r="Q102" i="3"/>
  <c r="O102" i="3" s="1"/>
  <c r="P102" i="3"/>
  <c r="M102" i="3"/>
  <c r="K102" i="3" s="1"/>
  <c r="L102" i="3"/>
  <c r="I102" i="3"/>
  <c r="G102" i="3" s="1"/>
  <c r="H102" i="3"/>
  <c r="Q101" i="3"/>
  <c r="O101" i="3" s="1"/>
  <c r="P101" i="3"/>
  <c r="M101" i="3"/>
  <c r="K101" i="3" s="1"/>
  <c r="L101" i="3"/>
  <c r="I101" i="3"/>
  <c r="H101" i="3"/>
  <c r="G101" i="3"/>
  <c r="Q100" i="3"/>
  <c r="P100" i="3"/>
  <c r="O100" i="3"/>
  <c r="M100" i="3"/>
  <c r="K100" i="3" s="1"/>
  <c r="L100" i="3"/>
  <c r="I100" i="3"/>
  <c r="G100" i="3" s="1"/>
  <c r="H100" i="3"/>
  <c r="Q99" i="3"/>
  <c r="O99" i="3" s="1"/>
  <c r="P99" i="3"/>
  <c r="M99" i="3"/>
  <c r="L99" i="3"/>
  <c r="K99" i="3"/>
  <c r="I99" i="3"/>
  <c r="H99" i="3"/>
  <c r="G99" i="3"/>
  <c r="Q98" i="3"/>
  <c r="O98" i="3" s="1"/>
  <c r="P98" i="3"/>
  <c r="M98" i="3"/>
  <c r="K98" i="3" s="1"/>
  <c r="L98" i="3"/>
  <c r="I98" i="3"/>
  <c r="G98" i="3" s="1"/>
  <c r="H98" i="3"/>
  <c r="Q97" i="3"/>
  <c r="O97" i="3" s="1"/>
  <c r="O103" i="3" s="1"/>
  <c r="P97" i="3"/>
  <c r="M97" i="3"/>
  <c r="K97" i="3" s="1"/>
  <c r="L97" i="3"/>
  <c r="I97" i="3"/>
  <c r="G97" i="3" s="1"/>
  <c r="H97" i="3"/>
  <c r="Q96" i="3"/>
  <c r="O96" i="3" s="1"/>
  <c r="P96" i="3"/>
  <c r="P103" i="3" s="1"/>
  <c r="M96" i="3"/>
  <c r="K96" i="3" s="1"/>
  <c r="L96" i="3"/>
  <c r="I96" i="3"/>
  <c r="G96" i="3" s="1"/>
  <c r="H96" i="3"/>
  <c r="Q94" i="3"/>
  <c r="P94" i="3"/>
  <c r="O94" i="3"/>
  <c r="M94" i="3"/>
  <c r="L94" i="3"/>
  <c r="K94" i="3"/>
  <c r="I94" i="3"/>
  <c r="G94" i="3" s="1"/>
  <c r="H94" i="3"/>
  <c r="Q93" i="3"/>
  <c r="O93" i="3" s="1"/>
  <c r="P93" i="3"/>
  <c r="M93" i="3"/>
  <c r="K93" i="3" s="1"/>
  <c r="L93" i="3"/>
  <c r="I93" i="3"/>
  <c r="H93" i="3"/>
  <c r="G93" i="3"/>
  <c r="Q92" i="3"/>
  <c r="P92" i="3"/>
  <c r="O92" i="3"/>
  <c r="M92" i="3"/>
  <c r="K92" i="3" s="1"/>
  <c r="L92" i="3"/>
  <c r="I92" i="3"/>
  <c r="G92" i="3" s="1"/>
  <c r="H92" i="3"/>
  <c r="Q91" i="3"/>
  <c r="O91" i="3" s="1"/>
  <c r="P91" i="3"/>
  <c r="M91" i="3"/>
  <c r="K91" i="3" s="1"/>
  <c r="L91" i="3"/>
  <c r="I91" i="3"/>
  <c r="G91" i="3" s="1"/>
  <c r="H91" i="3"/>
  <c r="Q90" i="3"/>
  <c r="O90" i="3" s="1"/>
  <c r="P90" i="3"/>
  <c r="M90" i="3"/>
  <c r="K90" i="3" s="1"/>
  <c r="L90" i="3"/>
  <c r="I90" i="3"/>
  <c r="G90" i="3" s="1"/>
  <c r="H90" i="3"/>
  <c r="Q89" i="3"/>
  <c r="O89" i="3" s="1"/>
  <c r="P89" i="3"/>
  <c r="M89" i="3"/>
  <c r="L89" i="3"/>
  <c r="K89" i="3"/>
  <c r="I89" i="3"/>
  <c r="H89" i="3"/>
  <c r="G89" i="3"/>
  <c r="Q88" i="3"/>
  <c r="O88" i="3" s="1"/>
  <c r="P88" i="3"/>
  <c r="M88" i="3"/>
  <c r="K88" i="3" s="1"/>
  <c r="L88" i="3"/>
  <c r="I88" i="3"/>
  <c r="G88" i="3" s="1"/>
  <c r="H88" i="3"/>
  <c r="Q87" i="3"/>
  <c r="P87" i="3"/>
  <c r="O87" i="3"/>
  <c r="M87" i="3"/>
  <c r="L87" i="3"/>
  <c r="K87" i="3"/>
  <c r="I87" i="3"/>
  <c r="G87" i="3" s="1"/>
  <c r="H87" i="3"/>
  <c r="Q86" i="3"/>
  <c r="O86" i="3" s="1"/>
  <c r="P86" i="3"/>
  <c r="M86" i="3"/>
  <c r="K86" i="3" s="1"/>
  <c r="L86" i="3"/>
  <c r="I86" i="3"/>
  <c r="G86" i="3" s="1"/>
  <c r="H86" i="3"/>
  <c r="Q85" i="3"/>
  <c r="O85" i="3" s="1"/>
  <c r="P85" i="3"/>
  <c r="M85" i="3"/>
  <c r="K85" i="3" s="1"/>
  <c r="L85" i="3"/>
  <c r="I85" i="3"/>
  <c r="G85" i="3" s="1"/>
  <c r="H85" i="3"/>
  <c r="Q84" i="3"/>
  <c r="O84" i="3" s="1"/>
  <c r="P84" i="3"/>
  <c r="M84" i="3"/>
  <c r="K84" i="3" s="1"/>
  <c r="L84" i="3"/>
  <c r="I84" i="3"/>
  <c r="H84" i="3"/>
  <c r="G84" i="3"/>
  <c r="Q83" i="3"/>
  <c r="P83" i="3"/>
  <c r="O83" i="3"/>
  <c r="M83" i="3"/>
  <c r="K83" i="3" s="1"/>
  <c r="L83" i="3"/>
  <c r="I83" i="3"/>
  <c r="G83" i="3" s="1"/>
  <c r="H83" i="3"/>
  <c r="Q82" i="3"/>
  <c r="O82" i="3" s="1"/>
  <c r="P82" i="3"/>
  <c r="M82" i="3"/>
  <c r="L82" i="3"/>
  <c r="K82" i="3"/>
  <c r="I82" i="3"/>
  <c r="H82" i="3"/>
  <c r="G82" i="3"/>
  <c r="Q81" i="3"/>
  <c r="O81" i="3" s="1"/>
  <c r="P81" i="3"/>
  <c r="M81" i="3"/>
  <c r="K81" i="3" s="1"/>
  <c r="L81" i="3"/>
  <c r="I81" i="3"/>
  <c r="G81" i="3" s="1"/>
  <c r="H81" i="3"/>
  <c r="Q80" i="3"/>
  <c r="O80" i="3" s="1"/>
  <c r="P80" i="3"/>
  <c r="M80" i="3"/>
  <c r="K80" i="3" s="1"/>
  <c r="L80" i="3"/>
  <c r="I80" i="3"/>
  <c r="G80" i="3" s="1"/>
  <c r="H80" i="3"/>
  <c r="Q79" i="3"/>
  <c r="O79" i="3" s="1"/>
  <c r="P79" i="3"/>
  <c r="M79" i="3"/>
  <c r="K79" i="3" s="1"/>
  <c r="L79" i="3"/>
  <c r="I79" i="3"/>
  <c r="G79" i="3" s="1"/>
  <c r="H79" i="3"/>
  <c r="Q78" i="3"/>
  <c r="P78" i="3"/>
  <c r="O78" i="3"/>
  <c r="M78" i="3"/>
  <c r="L78" i="3"/>
  <c r="K78" i="3"/>
  <c r="I78" i="3"/>
  <c r="G78" i="3" s="1"/>
  <c r="H78" i="3"/>
  <c r="Q77" i="3"/>
  <c r="O77" i="3" s="1"/>
  <c r="P77" i="3"/>
  <c r="M77" i="3"/>
  <c r="K77" i="3" s="1"/>
  <c r="L77" i="3"/>
  <c r="I77" i="3"/>
  <c r="H77" i="3"/>
  <c r="G77" i="3"/>
  <c r="Q76" i="3"/>
  <c r="P76" i="3"/>
  <c r="O76" i="3"/>
  <c r="M76" i="3"/>
  <c r="K76" i="3" s="1"/>
  <c r="L76" i="3"/>
  <c r="I76" i="3"/>
  <c r="G76" i="3" s="1"/>
  <c r="H76" i="3"/>
  <c r="Q75" i="3"/>
  <c r="O75" i="3" s="1"/>
  <c r="P75" i="3"/>
  <c r="M75" i="3"/>
  <c r="K75" i="3" s="1"/>
  <c r="L75" i="3"/>
  <c r="I75" i="3"/>
  <c r="G75" i="3" s="1"/>
  <c r="H75" i="3"/>
  <c r="Q74" i="3"/>
  <c r="O74" i="3" s="1"/>
  <c r="P74" i="3"/>
  <c r="M74" i="3"/>
  <c r="K74" i="3" s="1"/>
  <c r="L74" i="3"/>
  <c r="I74" i="3"/>
  <c r="G74" i="3" s="1"/>
  <c r="H74" i="3"/>
  <c r="Q73" i="3"/>
  <c r="O73" i="3" s="1"/>
  <c r="P73" i="3"/>
  <c r="M73" i="3"/>
  <c r="L73" i="3"/>
  <c r="K73" i="3"/>
  <c r="I73" i="3"/>
  <c r="H73" i="3"/>
  <c r="G73" i="3"/>
  <c r="Q72" i="3"/>
  <c r="O72" i="3" s="1"/>
  <c r="P72" i="3"/>
  <c r="M72" i="3"/>
  <c r="K72" i="3" s="1"/>
  <c r="L72" i="3"/>
  <c r="I72" i="3"/>
  <c r="G72" i="3" s="1"/>
  <c r="H72" i="3"/>
  <c r="Q71" i="3"/>
  <c r="P71" i="3"/>
  <c r="O71" i="3"/>
  <c r="M71" i="3"/>
  <c r="L71" i="3"/>
  <c r="K71" i="3"/>
  <c r="I71" i="3"/>
  <c r="G71" i="3" s="1"/>
  <c r="H71" i="3"/>
  <c r="Q70" i="3"/>
  <c r="O70" i="3" s="1"/>
  <c r="P70" i="3"/>
  <c r="M70" i="3"/>
  <c r="K70" i="3" s="1"/>
  <c r="L70" i="3"/>
  <c r="I70" i="3"/>
  <c r="G70" i="3" s="1"/>
  <c r="H70" i="3"/>
  <c r="Q69" i="3"/>
  <c r="O69" i="3" s="1"/>
  <c r="P69" i="3"/>
  <c r="M69" i="3"/>
  <c r="K69" i="3" s="1"/>
  <c r="L69" i="3"/>
  <c r="I69" i="3"/>
  <c r="G69" i="3" s="1"/>
  <c r="H69" i="3"/>
  <c r="Q68" i="3"/>
  <c r="O68" i="3" s="1"/>
  <c r="P68" i="3"/>
  <c r="M68" i="3"/>
  <c r="K68" i="3" s="1"/>
  <c r="L68" i="3"/>
  <c r="I68" i="3"/>
  <c r="H68" i="3"/>
  <c r="G68" i="3"/>
  <c r="Q67" i="3"/>
  <c r="P67" i="3"/>
  <c r="O67" i="3"/>
  <c r="M67" i="3"/>
  <c r="K67" i="3" s="1"/>
  <c r="L67" i="3"/>
  <c r="I67" i="3"/>
  <c r="G67" i="3" s="1"/>
  <c r="H67" i="3"/>
  <c r="Q66" i="3"/>
  <c r="O66" i="3" s="1"/>
  <c r="P66" i="3"/>
  <c r="M66" i="3"/>
  <c r="L66" i="3"/>
  <c r="K66" i="3"/>
  <c r="I66" i="3"/>
  <c r="H66" i="3"/>
  <c r="G66" i="3"/>
  <c r="Q65" i="3"/>
  <c r="O65" i="3" s="1"/>
  <c r="P65" i="3"/>
  <c r="M65" i="3"/>
  <c r="K65" i="3" s="1"/>
  <c r="L65" i="3"/>
  <c r="I65" i="3"/>
  <c r="G65" i="3" s="1"/>
  <c r="H65" i="3"/>
  <c r="Q64" i="3"/>
  <c r="O64" i="3" s="1"/>
  <c r="P64" i="3"/>
  <c r="M64" i="3"/>
  <c r="K64" i="3" s="1"/>
  <c r="L64" i="3"/>
  <c r="I64" i="3"/>
  <c r="G64" i="3" s="1"/>
  <c r="H64" i="3"/>
  <c r="Q63" i="3"/>
  <c r="O63" i="3" s="1"/>
  <c r="P63" i="3"/>
  <c r="M63" i="3"/>
  <c r="K63" i="3" s="1"/>
  <c r="L63" i="3"/>
  <c r="I63" i="3"/>
  <c r="G63" i="3" s="1"/>
  <c r="H63" i="3"/>
  <c r="Q62" i="3"/>
  <c r="P62" i="3"/>
  <c r="O62" i="3"/>
  <c r="M62" i="3"/>
  <c r="L62" i="3"/>
  <c r="K62" i="3"/>
  <c r="I62" i="3"/>
  <c r="G62" i="3" s="1"/>
  <c r="H62" i="3"/>
  <c r="Q61" i="3"/>
  <c r="O61" i="3" s="1"/>
  <c r="P61" i="3"/>
  <c r="M61" i="3"/>
  <c r="K61" i="3" s="1"/>
  <c r="L61" i="3"/>
  <c r="I61" i="3"/>
  <c r="H61" i="3"/>
  <c r="G61" i="3"/>
  <c r="Q60" i="3"/>
  <c r="P60" i="3"/>
  <c r="O60" i="3"/>
  <c r="M60" i="3"/>
  <c r="K60" i="3" s="1"/>
  <c r="L60" i="3"/>
  <c r="I60" i="3"/>
  <c r="G60" i="3" s="1"/>
  <c r="H60" i="3"/>
  <c r="Q59" i="3"/>
  <c r="O59" i="3" s="1"/>
  <c r="P59" i="3"/>
  <c r="M59" i="3"/>
  <c r="K59" i="3" s="1"/>
  <c r="L59" i="3"/>
  <c r="I59" i="3"/>
  <c r="G59" i="3" s="1"/>
  <c r="H59" i="3"/>
  <c r="Q58" i="3"/>
  <c r="O58" i="3" s="1"/>
  <c r="P58" i="3"/>
  <c r="M58" i="3"/>
  <c r="K58" i="3" s="1"/>
  <c r="L58" i="3"/>
  <c r="I58" i="3"/>
  <c r="G58" i="3" s="1"/>
  <c r="H58" i="3"/>
  <c r="Q57" i="3"/>
  <c r="O57" i="3" s="1"/>
  <c r="P57" i="3"/>
  <c r="M57" i="3"/>
  <c r="L57" i="3"/>
  <c r="K57" i="3"/>
  <c r="I57" i="3"/>
  <c r="H57" i="3"/>
  <c r="G57" i="3"/>
  <c r="Q56" i="3"/>
  <c r="O56" i="3" s="1"/>
  <c r="P56" i="3"/>
  <c r="M56" i="3"/>
  <c r="K56" i="3" s="1"/>
  <c r="L56" i="3"/>
  <c r="I56" i="3"/>
  <c r="G56" i="3" s="1"/>
  <c r="H56" i="3"/>
  <c r="Q55" i="3"/>
  <c r="P55" i="3"/>
  <c r="O55" i="3"/>
  <c r="M55" i="3"/>
  <c r="L55" i="3"/>
  <c r="K55" i="3"/>
  <c r="I55" i="3"/>
  <c r="G55" i="3" s="1"/>
  <c r="H55" i="3"/>
  <c r="Q54" i="3"/>
  <c r="O54" i="3" s="1"/>
  <c r="P54" i="3"/>
  <c r="M54" i="3"/>
  <c r="K54" i="3" s="1"/>
  <c r="L54" i="3"/>
  <c r="I54" i="3"/>
  <c r="G54" i="3" s="1"/>
  <c r="H54" i="3"/>
  <c r="Q53" i="3"/>
  <c r="O53" i="3" s="1"/>
  <c r="P53" i="3"/>
  <c r="M53" i="3"/>
  <c r="K53" i="3" s="1"/>
  <c r="L53" i="3"/>
  <c r="I53" i="3"/>
  <c r="G53" i="3" s="1"/>
  <c r="H53" i="3"/>
  <c r="Q52" i="3"/>
  <c r="O52" i="3" s="1"/>
  <c r="P52" i="3"/>
  <c r="M52" i="3"/>
  <c r="K52" i="3" s="1"/>
  <c r="L52" i="3"/>
  <c r="I52" i="3"/>
  <c r="H52" i="3"/>
  <c r="G52" i="3"/>
  <c r="Q51" i="3"/>
  <c r="P51" i="3"/>
  <c r="O51" i="3"/>
  <c r="M51" i="3"/>
  <c r="K51" i="3" s="1"/>
  <c r="L51" i="3"/>
  <c r="I51" i="3"/>
  <c r="G51" i="3" s="1"/>
  <c r="H51" i="3"/>
  <c r="Q50" i="3"/>
  <c r="O50" i="3" s="1"/>
  <c r="P50" i="3"/>
  <c r="M50" i="3"/>
  <c r="L50" i="3"/>
  <c r="K50" i="3"/>
  <c r="I50" i="3"/>
  <c r="H50" i="3"/>
  <c r="G50" i="3"/>
  <c r="Q49" i="3"/>
  <c r="O49" i="3" s="1"/>
  <c r="P49" i="3"/>
  <c r="M49" i="3"/>
  <c r="K49" i="3" s="1"/>
  <c r="L49" i="3"/>
  <c r="I49" i="3"/>
  <c r="G49" i="3" s="1"/>
  <c r="H49" i="3"/>
  <c r="Q48" i="3"/>
  <c r="O48" i="3" s="1"/>
  <c r="P48" i="3"/>
  <c r="M48" i="3"/>
  <c r="K48" i="3" s="1"/>
  <c r="L48" i="3"/>
  <c r="I48" i="3"/>
  <c r="G48" i="3" s="1"/>
  <c r="H48" i="3"/>
  <c r="Q47" i="3"/>
  <c r="O47" i="3" s="1"/>
  <c r="P47" i="3"/>
  <c r="M47" i="3"/>
  <c r="K47" i="3" s="1"/>
  <c r="L47" i="3"/>
  <c r="I47" i="3"/>
  <c r="G47" i="3" s="1"/>
  <c r="H47" i="3"/>
  <c r="Q46" i="3"/>
  <c r="P46" i="3"/>
  <c r="O46" i="3"/>
  <c r="M46" i="3"/>
  <c r="L46" i="3"/>
  <c r="K46" i="3"/>
  <c r="I46" i="3"/>
  <c r="G46" i="3" s="1"/>
  <c r="H46" i="3"/>
  <c r="Q45" i="3"/>
  <c r="O45" i="3" s="1"/>
  <c r="P45" i="3"/>
  <c r="M45" i="3"/>
  <c r="K45" i="3" s="1"/>
  <c r="L45" i="3"/>
  <c r="I45" i="3"/>
  <c r="H45" i="3"/>
  <c r="G45" i="3"/>
  <c r="Q44" i="3"/>
  <c r="P44" i="3"/>
  <c r="O44" i="3"/>
  <c r="M44" i="3"/>
  <c r="K44" i="3" s="1"/>
  <c r="L44" i="3"/>
  <c r="I44" i="3"/>
  <c r="G44" i="3" s="1"/>
  <c r="H44" i="3"/>
  <c r="Q43" i="3"/>
  <c r="O43" i="3" s="1"/>
  <c r="P43" i="3"/>
  <c r="M43" i="3"/>
  <c r="K43" i="3" s="1"/>
  <c r="L43" i="3"/>
  <c r="I43" i="3"/>
  <c r="G43" i="3" s="1"/>
  <c r="H43" i="3"/>
  <c r="Q42" i="3"/>
  <c r="O42" i="3" s="1"/>
  <c r="P42" i="3"/>
  <c r="M42" i="3"/>
  <c r="K42" i="3" s="1"/>
  <c r="L42" i="3"/>
  <c r="I42" i="3"/>
  <c r="G42" i="3" s="1"/>
  <c r="H42" i="3"/>
  <c r="Q41" i="3"/>
  <c r="O41" i="3" s="1"/>
  <c r="P41" i="3"/>
  <c r="M41" i="3"/>
  <c r="L41" i="3"/>
  <c r="K41" i="3"/>
  <c r="I41" i="3"/>
  <c r="H41" i="3"/>
  <c r="G41" i="3"/>
  <c r="Q40" i="3"/>
  <c r="O40" i="3" s="1"/>
  <c r="P40" i="3"/>
  <c r="M40" i="3"/>
  <c r="K40" i="3" s="1"/>
  <c r="L40" i="3"/>
  <c r="I40" i="3"/>
  <c r="G40" i="3" s="1"/>
  <c r="H40" i="3"/>
  <c r="Q39" i="3"/>
  <c r="P39" i="3"/>
  <c r="O39" i="3"/>
  <c r="M39" i="3"/>
  <c r="L39" i="3"/>
  <c r="K39" i="3"/>
  <c r="I39" i="3"/>
  <c r="G39" i="3" s="1"/>
  <c r="H39" i="3"/>
  <c r="Q38" i="3"/>
  <c r="O38" i="3" s="1"/>
  <c r="P38" i="3"/>
  <c r="M38" i="3"/>
  <c r="K38" i="3" s="1"/>
  <c r="L38" i="3"/>
  <c r="I38" i="3"/>
  <c r="G38" i="3" s="1"/>
  <c r="H38" i="3"/>
  <c r="Q37" i="3"/>
  <c r="O37" i="3" s="1"/>
  <c r="P37" i="3"/>
  <c r="M37" i="3"/>
  <c r="K37" i="3" s="1"/>
  <c r="L37" i="3"/>
  <c r="I37" i="3"/>
  <c r="G37" i="3" s="1"/>
  <c r="H37" i="3"/>
  <c r="Q36" i="3"/>
  <c r="O36" i="3" s="1"/>
  <c r="P36" i="3"/>
  <c r="M36" i="3"/>
  <c r="K36" i="3" s="1"/>
  <c r="L36" i="3"/>
  <c r="I36" i="3"/>
  <c r="H36" i="3"/>
  <c r="G36" i="3"/>
  <c r="Q35" i="3"/>
  <c r="P35" i="3"/>
  <c r="O35" i="3"/>
  <c r="M35" i="3"/>
  <c r="K35" i="3" s="1"/>
  <c r="L35" i="3"/>
  <c r="I35" i="3"/>
  <c r="G35" i="3" s="1"/>
  <c r="H35" i="3"/>
  <c r="Q34" i="3"/>
  <c r="O34" i="3" s="1"/>
  <c r="P34" i="3"/>
  <c r="M34" i="3"/>
  <c r="L34" i="3"/>
  <c r="K34" i="3"/>
  <c r="I34" i="3"/>
  <c r="H34" i="3"/>
  <c r="G34" i="3"/>
  <c r="Q33" i="3"/>
  <c r="O33" i="3" s="1"/>
  <c r="P33" i="3"/>
  <c r="M33" i="3"/>
  <c r="K33" i="3" s="1"/>
  <c r="L33" i="3"/>
  <c r="I33" i="3"/>
  <c r="G33" i="3" s="1"/>
  <c r="H33" i="3"/>
  <c r="Q32" i="3"/>
  <c r="O32" i="3" s="1"/>
  <c r="P32" i="3"/>
  <c r="M32" i="3"/>
  <c r="L32" i="3"/>
  <c r="K32" i="3"/>
  <c r="I32" i="3"/>
  <c r="G32" i="3" s="1"/>
  <c r="H32" i="3"/>
  <c r="Q31" i="3"/>
  <c r="O31" i="3" s="1"/>
  <c r="P31" i="3"/>
  <c r="M31" i="3"/>
  <c r="K31" i="3" s="1"/>
  <c r="L31" i="3"/>
  <c r="I31" i="3"/>
  <c r="G31" i="3" s="1"/>
  <c r="H31" i="3"/>
  <c r="Q30" i="3"/>
  <c r="O30" i="3" s="1"/>
  <c r="P30" i="3"/>
  <c r="M30" i="3"/>
  <c r="K30" i="3" s="1"/>
  <c r="L30" i="3"/>
  <c r="I30" i="3"/>
  <c r="H30" i="3"/>
  <c r="G30" i="3"/>
  <c r="Q27" i="3"/>
  <c r="O27" i="3" s="1"/>
  <c r="P27" i="3"/>
  <c r="M27" i="3"/>
  <c r="K27" i="3" s="1"/>
  <c r="L27" i="3"/>
  <c r="I27" i="3"/>
  <c r="G27" i="3" s="1"/>
  <c r="H27" i="3"/>
  <c r="Q26" i="3"/>
  <c r="O26" i="3" s="1"/>
  <c r="P26" i="3"/>
  <c r="M26" i="3"/>
  <c r="K26" i="3" s="1"/>
  <c r="L26" i="3"/>
  <c r="I26" i="3"/>
  <c r="G26" i="3" s="1"/>
  <c r="H26" i="3"/>
  <c r="Q25" i="3"/>
  <c r="O25" i="3" s="1"/>
  <c r="P25" i="3"/>
  <c r="M25" i="3"/>
  <c r="K25" i="3" s="1"/>
  <c r="L25" i="3"/>
  <c r="I25" i="3"/>
  <c r="G25" i="3" s="1"/>
  <c r="H25" i="3"/>
  <c r="Q24" i="3"/>
  <c r="O24" i="3" s="1"/>
  <c r="P24" i="3"/>
  <c r="M24" i="3"/>
  <c r="K24" i="3" s="1"/>
  <c r="L24" i="3"/>
  <c r="I24" i="3"/>
  <c r="G24" i="3" s="1"/>
  <c r="H24" i="3"/>
  <c r="Q14" i="3"/>
  <c r="O14" i="3" s="1"/>
  <c r="P14" i="3"/>
  <c r="M14" i="3"/>
  <c r="K14" i="3" s="1"/>
  <c r="L14" i="3"/>
  <c r="I14" i="3"/>
  <c r="G14" i="3" s="1"/>
  <c r="H14" i="3"/>
  <c r="Q13" i="3"/>
  <c r="O13" i="3" s="1"/>
  <c r="P13" i="3"/>
  <c r="M13" i="3"/>
  <c r="K13" i="3" s="1"/>
  <c r="L13" i="3"/>
  <c r="I13" i="3"/>
  <c r="G13" i="3" s="1"/>
  <c r="H13" i="3"/>
  <c r="Q12" i="3"/>
  <c r="O12" i="3" s="1"/>
  <c r="P12" i="3"/>
  <c r="M12" i="3"/>
  <c r="K12" i="3" s="1"/>
  <c r="L12" i="3"/>
  <c r="I12" i="3"/>
  <c r="G12" i="3" s="1"/>
  <c r="H12" i="3"/>
  <c r="Q11" i="3"/>
  <c r="O11" i="3" s="1"/>
  <c r="P11" i="3"/>
  <c r="M11" i="3"/>
  <c r="K11" i="3" s="1"/>
  <c r="L11" i="3"/>
  <c r="I11" i="3"/>
  <c r="H11" i="3"/>
  <c r="G11" i="3"/>
  <c r="Q10" i="3"/>
  <c r="O10" i="3" s="1"/>
  <c r="P10" i="3"/>
  <c r="M10" i="3"/>
  <c r="K10" i="3" s="1"/>
  <c r="L10" i="3"/>
  <c r="I10" i="3"/>
  <c r="G10" i="3" s="1"/>
  <c r="H10" i="3"/>
  <c r="Q9" i="3"/>
  <c r="O9" i="3" s="1"/>
  <c r="P9" i="3"/>
  <c r="M9" i="3"/>
  <c r="K9" i="3" s="1"/>
  <c r="L9" i="3"/>
  <c r="I9" i="3"/>
  <c r="G9" i="3" s="1"/>
  <c r="H9" i="3"/>
  <c r="Q8" i="3"/>
  <c r="P8" i="3"/>
  <c r="O8" i="3"/>
  <c r="M8" i="3"/>
  <c r="K8" i="3" s="1"/>
  <c r="L8" i="3"/>
  <c r="I8" i="3"/>
  <c r="G8" i="3" s="1"/>
  <c r="H8" i="3"/>
  <c r="Q7" i="3"/>
  <c r="O7" i="3" s="1"/>
  <c r="P7" i="3"/>
  <c r="M7" i="3"/>
  <c r="K7" i="3" s="1"/>
  <c r="L7" i="3"/>
  <c r="I7" i="3"/>
  <c r="G7" i="3" s="1"/>
  <c r="H7" i="3"/>
  <c r="Q6" i="3"/>
  <c r="O6" i="3" s="1"/>
  <c r="P6" i="3"/>
  <c r="M6" i="3"/>
  <c r="K6" i="3" s="1"/>
  <c r="L6" i="3"/>
  <c r="I6" i="3"/>
  <c r="G6" i="3" s="1"/>
  <c r="H6" i="3"/>
  <c r="K95" i="3" l="1"/>
  <c r="G103" i="3"/>
  <c r="L95" i="3"/>
  <c r="H103" i="3"/>
  <c r="H137" i="3"/>
  <c r="H12" i="4"/>
  <c r="G95" i="3"/>
  <c r="G130" i="3"/>
  <c r="P130" i="3"/>
  <c r="K130" i="3"/>
  <c r="O95" i="3"/>
  <c r="K103" i="3"/>
  <c r="O130" i="3"/>
  <c r="K137" i="3"/>
  <c r="H130" i="3"/>
  <c r="P95" i="3"/>
  <c r="L103" i="3"/>
  <c r="L137" i="3"/>
  <c r="H95" i="3"/>
  <c r="L130" i="3"/>
  <c r="I12" i="4"/>
  <c r="Q15" i="3"/>
  <c r="O15" i="3" s="1"/>
  <c r="Q16" i="3"/>
  <c r="O16" i="3" s="1"/>
  <c r="Q17" i="3"/>
  <c r="O17" i="3" s="1"/>
  <c r="Q18" i="3"/>
  <c r="O18" i="3" s="1"/>
  <c r="Q19" i="3"/>
  <c r="O19" i="3" s="1"/>
  <c r="Q20" i="3"/>
  <c r="O20" i="3" s="1"/>
  <c r="Q21" i="3"/>
  <c r="O21" i="3" s="1"/>
  <c r="Q22" i="3"/>
  <c r="O22" i="3" s="1"/>
  <c r="Q23" i="3"/>
  <c r="O23" i="3" s="1"/>
  <c r="Q138" i="3"/>
  <c r="O138" i="3" s="1"/>
  <c r="O139" i="3" s="1"/>
  <c r="Q5" i="3"/>
  <c r="O5" i="3" s="1"/>
  <c r="P15" i="3"/>
  <c r="P16" i="3"/>
  <c r="P17" i="3"/>
  <c r="P18" i="3"/>
  <c r="P19" i="3"/>
  <c r="P20" i="3"/>
  <c r="P21" i="3"/>
  <c r="P22" i="3"/>
  <c r="P23" i="3"/>
  <c r="P138" i="3"/>
  <c r="P139" i="3" s="1"/>
  <c r="P5" i="3"/>
  <c r="P29" i="3" s="1"/>
  <c r="L15" i="3"/>
  <c r="L16" i="3"/>
  <c r="L17" i="3"/>
  <c r="L18" i="3"/>
  <c r="L19" i="3"/>
  <c r="L20" i="3"/>
  <c r="L21" i="3"/>
  <c r="L22" i="3"/>
  <c r="L23" i="3"/>
  <c r="L138" i="3"/>
  <c r="L139" i="3" s="1"/>
  <c r="L5" i="3"/>
  <c r="M15" i="3"/>
  <c r="K15" i="3" s="1"/>
  <c r="M16" i="3"/>
  <c r="K16" i="3" s="1"/>
  <c r="M17" i="3"/>
  <c r="K17" i="3" s="1"/>
  <c r="M18" i="3"/>
  <c r="K18" i="3" s="1"/>
  <c r="M19" i="3"/>
  <c r="K19" i="3" s="1"/>
  <c r="M20" i="3"/>
  <c r="K20" i="3" s="1"/>
  <c r="M21" i="3"/>
  <c r="K21" i="3" s="1"/>
  <c r="M22" i="3"/>
  <c r="K22" i="3" s="1"/>
  <c r="M23" i="3"/>
  <c r="K23" i="3" s="1"/>
  <c r="M138" i="3"/>
  <c r="K138" i="3" s="1"/>
  <c r="K139" i="3" s="1"/>
  <c r="M5" i="3"/>
  <c r="K5" i="3" s="1"/>
  <c r="I15" i="3"/>
  <c r="G15" i="3" s="1"/>
  <c r="I16" i="3"/>
  <c r="G16" i="3" s="1"/>
  <c r="I17" i="3"/>
  <c r="G17" i="3" s="1"/>
  <c r="I18" i="3"/>
  <c r="G18" i="3" s="1"/>
  <c r="I19" i="3"/>
  <c r="G19" i="3" s="1"/>
  <c r="I20" i="3"/>
  <c r="G20" i="3" s="1"/>
  <c r="I21" i="3"/>
  <c r="G21" i="3" s="1"/>
  <c r="I22" i="3"/>
  <c r="G22" i="3" s="1"/>
  <c r="I23" i="3"/>
  <c r="G23" i="3" s="1"/>
  <c r="I138" i="3"/>
  <c r="G138" i="3" s="1"/>
  <c r="G139" i="3" s="1"/>
  <c r="I5" i="3"/>
  <c r="G5" i="3" s="1"/>
  <c r="L29" i="3" l="1"/>
  <c r="K29" i="3"/>
  <c r="G29" i="3"/>
  <c r="O29" i="3"/>
  <c r="H15" i="3"/>
  <c r="H16" i="3"/>
  <c r="H17" i="3"/>
  <c r="H18" i="3"/>
  <c r="H19" i="3"/>
  <c r="H20" i="3"/>
  <c r="H21" i="3"/>
  <c r="H22" i="3"/>
  <c r="H23" i="3"/>
  <c r="H138" i="3"/>
  <c r="H139" i="3" s="1"/>
  <c r="H5" i="3"/>
  <c r="H29" i="3" l="1"/>
  <c r="O140" i="3"/>
  <c r="P140" i="3"/>
  <c r="L140" i="3"/>
  <c r="K140" i="3"/>
  <c r="H140" i="3" l="1"/>
</calcChain>
</file>

<file path=xl/sharedStrings.xml><?xml version="1.0" encoding="utf-8"?>
<sst xmlns="http://schemas.openxmlformats.org/spreadsheetml/2006/main" count="481" uniqueCount="211">
  <si>
    <t>szt.</t>
  </si>
  <si>
    <t>urządzenie do okleinowania wąskich powierzchni materiałem PCV</t>
  </si>
  <si>
    <t>Elektronika MMC: praca dostosowana do materiału i kontrola temperatura,
Precyzyjne nastawianie głębokości frezowania z dokładnością do 1/10 mm,
Prosta wymiana frezów dzięki blokadzie wrzeciona,
Odsysanie wiórów wbudowane w stół frezarski,
Najważniejsze zastosowania:
•  Zaokrąglanie krawędzi, fazowanie, wykonywanie wręgów i profilowanie
•  Wpuszczanie okuć
•  Wpusty w tylnych ściankach, wpuszczanie listew zapłetwionych lub frezowanie płyt gips.-karton. - z systemem prowadzącym
•  Rzędy otworów w meblach przy użyciu systemu do rzędów otworów LR 32
•  Wykonywanie połączeń elementów drewnianych za pomocą VS 600,  
Pobór mocy  1010 W
Prędkość obrotowa na biegu jałowym  10000-24000 min-1
średnica uchwytu zaciskowego  6-8 mm, certyfikat CE (zgodne z normami europejskimi).</t>
  </si>
  <si>
    <t>frezarka</t>
  </si>
  <si>
    <t>moc silnika 2,2 kW,
napięcie 3 x 400V / 50Hz,
obroty 4 000/min.,
max. szerokość materiału 310 mm,
długość stołu wyrówniarki 1 300 mm,
Ilość noży 3,
max. głębokość skrawania 3 mm,
max. wysokość strugania 180 mm,
kąt przechyłu liniału wahadłowego 0° ÷ 45°, strugarka stacjonarna (wyrówniarko-grubiarka z przystawką wiertarską).</t>
  </si>
  <si>
    <t>strugarka stacjonarna</t>
  </si>
  <si>
    <t>pilarka</t>
  </si>
  <si>
    <t xml:space="preserve">moc: 680W,
2 tryby pracy: wiercenie i wiercenie z udarem,
Obroty w lewo/prawo z elektronicznym układem regulacyjnym i blokadą wyłącznika,
Dźwignia zmiany trybu pracy,
Ergonomicznie ukształtowana rękojeść z gumowanym uchwytem - dodano powłokę gumową z boku obudowy dla pewniejszego chwytu narzędzia,
Uchwyt wiertarski na kluczyk,
Walizka  824724-1
Uchwyt boczny  417497-0
Uchwyt wiertarski szybkomocujący  192692-0
Ogranicznik głębokości  324219-0*
Prędkość obr. na biegu jałowym  0-2.800 obr./min
Częst.udarów na biegu jałowym  0-44.800 obr./min
Zdolność wiercenia w  betonie do 16 mm, w metalu do 13 mm, w drewnie do 30 mm
Zakres mocowania  1,5 - 13 mm
Ciężar  2,0 kg
</t>
  </si>
  <si>
    <t xml:space="preserve">Moc znamionowa:  1010 W,
Prędkość obr. na biegu jałowym 
1 Bieg:  0-1200 obr./min,
Prędkość obr. na biegu jałowym 
2 Bieg:  0-2900 obr./min,
Częst. udarów na biegu jałowym 
1 Bieg:  0-24000 /min,
Częst. udarów na biegu jałowym 
2 Bieg:  0-58000 /min,
Zakres mocowania:  2-13 mm,
Zdolność wiercenia w betonie do:  20/13 mm,
Zdolność wiercenia w drewnie do:  40/25 mm,
Zdolność wiercenia w stali do:  16/8 mm,
certyfikat CE (zgodne z normami europejskimi).
</t>
  </si>
  <si>
    <t>wiertarka</t>
  </si>
  <si>
    <t>wyrzynarka</t>
  </si>
  <si>
    <t>szlifierka mimośrodowa</t>
  </si>
  <si>
    <t>moc silnika 1,5 kW,
napięcie 3 x 400V / 50Hz,
wymiary taśm szlifujących 150 x 2515 mm,
prędkość taśmy szlifującej 960 m/min.,
kąt przechyłu 0° ÷ 45°,
wymiary stołu: 250 x 300mm,
840 x 300 mm,                                   
certyfikat CE (zgodne z normami europejskimi).</t>
  </si>
  <si>
    <t>szlifierka taśmowa</t>
  </si>
  <si>
    <t>piła zagłębiarka</t>
  </si>
  <si>
    <t>listwa do zagłębiarki</t>
  </si>
  <si>
    <t>strugnica</t>
  </si>
  <si>
    <t>ścisk meblowy</t>
  </si>
  <si>
    <t>komplet wierteł w pojemniku od 1mm, co 0,5mm do 13mm</t>
  </si>
  <si>
    <t>szt</t>
  </si>
  <si>
    <t>komplet</t>
  </si>
  <si>
    <t>kg</t>
  </si>
  <si>
    <t>wkręt podkładkowy matrycowy do uchwytów M4x40</t>
  </si>
  <si>
    <t>wkręt podkładkowy matrycowy do uchwytów M4x25</t>
  </si>
  <si>
    <t xml:space="preserve">wkręt żółty 6,0 x 90mm </t>
  </si>
  <si>
    <t xml:space="preserve">wkręt żółty 6,0 x 80mm </t>
  </si>
  <si>
    <t>wkręt żółty 6,0 x 70mm -1000szt.</t>
  </si>
  <si>
    <t xml:space="preserve">wkręt żółty 5,0 x 80mm </t>
  </si>
  <si>
    <t xml:space="preserve">wkręt żółty 5,0 x 70mm </t>
  </si>
  <si>
    <t xml:space="preserve">wkręt żółty 5,0 x 60mm </t>
  </si>
  <si>
    <t xml:space="preserve">wkręt żółty 5,0 x 50mm </t>
  </si>
  <si>
    <t xml:space="preserve">wkręt żółty 5,0 x 40mm </t>
  </si>
  <si>
    <t xml:space="preserve">wkręt żółty 4,0 x 50mm </t>
  </si>
  <si>
    <t xml:space="preserve">wkręt żółty 4,0 x 45mm </t>
  </si>
  <si>
    <t xml:space="preserve">wkręt żółty 4,0 x 40mm </t>
  </si>
  <si>
    <t xml:space="preserve">wkręt żółty 4,0 x 35mm </t>
  </si>
  <si>
    <t>wkręt żółty 4,0 x 30mm</t>
  </si>
  <si>
    <t xml:space="preserve">wkręt żółty 4,0 x 25mm </t>
  </si>
  <si>
    <t xml:space="preserve">wkręt żółty 4,0 x 20mm </t>
  </si>
  <si>
    <t xml:space="preserve">wkręt żółty 4,0 x 16mm </t>
  </si>
  <si>
    <t xml:space="preserve">wkręt żółty 3,5 x 50mm </t>
  </si>
  <si>
    <t xml:space="preserve">wkręt żółty 3,5 x 45mm </t>
  </si>
  <si>
    <t xml:space="preserve">wkręt żółty 3,5 x 40mm </t>
  </si>
  <si>
    <t xml:space="preserve">wkręt żółty 3,5 x 35mm </t>
  </si>
  <si>
    <t xml:space="preserve">wkręt żółty 3,5 x 30mm </t>
  </si>
  <si>
    <t xml:space="preserve">wkręt żółty 3,5 x 25mm </t>
  </si>
  <si>
    <t xml:space="preserve">wkręt żółty 3,5 x 20mm </t>
  </si>
  <si>
    <t xml:space="preserve">wkręt żółty 3,5 x 16mm </t>
  </si>
  <si>
    <t>wkręt żółty 3,0 x 40mm 1000 szt.</t>
  </si>
  <si>
    <t>wkręt żółty 3,0 x 35mm 1000 szt.</t>
  </si>
  <si>
    <t>wkręt żółty 3,0 x 30mm 1000 szt.</t>
  </si>
  <si>
    <t>wkręt żółty 3,0 x 25mm 1000 szt.</t>
  </si>
  <si>
    <t>wkręt żółty 3,0 x 20mm 1000 szt.</t>
  </si>
  <si>
    <t>wkręt żółty 3,0 x 16mm 1000 szt.</t>
  </si>
  <si>
    <t>wkręt żółty 2,5 x 20mm 1000 szt.</t>
  </si>
  <si>
    <t>wkręt żółty 2,5x16mm 1000 szt.</t>
  </si>
  <si>
    <t>wkręt czarny 7,0mm</t>
  </si>
  <si>
    <t>wkręt czarny 6,5mm</t>
  </si>
  <si>
    <t>wkręt czarny 6,0mm</t>
  </si>
  <si>
    <t>wkręt czarny 5,5mm</t>
  </si>
  <si>
    <t>wkręt czarny 5,0mm</t>
  </si>
  <si>
    <t>wkręt czarny 4,5mm</t>
  </si>
  <si>
    <t>wkręt czarny 4,0mm</t>
  </si>
  <si>
    <t>wkręt czarny 3,5mm</t>
  </si>
  <si>
    <t>wkręt czarny 3,0mm</t>
  </si>
  <si>
    <t>nóżki regulowane czarne</t>
  </si>
  <si>
    <t>klip do nóżek czarnych</t>
  </si>
  <si>
    <t>ślizgacz z gwoź pojed. w op. 100 szt</t>
  </si>
  <si>
    <t>m/b</t>
  </si>
  <si>
    <t>zawiasy puszkowe zwykłe</t>
  </si>
  <si>
    <t>pokost lniany w opakowaniu 5l</t>
  </si>
  <si>
    <t>lakier wodny</t>
  </si>
  <si>
    <t xml:space="preserve">
mechaniczna dwubiegowa przekładnia planetarna o dużej sile przewiercania
szesnastostopniowa regulacja momentu dokręcania oraz dwa stopnie wiercenia
układ elektroniczny umożliwiający delikatne wiercenie i wkrecanie hamulec silnikowy umożliwiający dokładne wykonanie prac wkrętarskich uchwyt wiertarski szybkomocujący umożliwiający błyskawiczną wymianę narzędzia
uchwyt antypoślizgowy
pręd. obr. 1 Bieg: 0-350/min
pręd. obr. 2 Bieg: 0-1200/min
zdolność wiercenia w stali: 10mm
zdolność wiercenia w drewnie: 25mm
rozwartość uchwytu wiertarskiego: 0,8-10mm
maks. moment dokręcania: 22Nm
napięcie akumulatora: 14,4v pojemność akumulatorków: 2Ah
waga: 1,6kg
    </t>
  </si>
  <si>
    <t>Wartość brutto</t>
  </si>
  <si>
    <t>Ilość</t>
  </si>
  <si>
    <t>Jedn. 
miary</t>
  </si>
  <si>
    <t>Opis</t>
  </si>
  <si>
    <t>Rodzaj pomocy</t>
  </si>
  <si>
    <t>LP.</t>
  </si>
  <si>
    <t>Pozycja z budżetu</t>
  </si>
  <si>
    <t xml:space="preserve">Zadanie </t>
  </si>
  <si>
    <t>litr</t>
  </si>
  <si>
    <t xml:space="preserve">wkręt czarny 2,5mm  </t>
  </si>
  <si>
    <t>płynna preselekcyjna regulacja prędkości obrotowej i stały jej poziom pod obciążeniem do szlifowania dokładnego, hamulec talerza umożliwia bezpieczną pracę, dwurzędowe łożysko, pobór mocy  310 W, ruchy mimośrodowe  4000-10000 min-1, suw szlifujący  3 mm, wymienny talerz szlifierski Ø 150 mm,  przyłącze do odsysania pyłu Ø 27 mm, ciężar  1,8 kg, certyfikat CE (zgodny z normami europejskimi)</t>
  </si>
  <si>
    <t>precyzyjne przekroje pod kątem dzięki potrójnemu prowadzeniu brzeszczota, zabezpieczenie przeciwodpryskowe, przekroje bez wyrw, system FastFix - szybka wymiana brzeszczotów, elektronika MMC, pobór mocy  720 W, liczba skoków roboczych  1000-2900 min-1, stopniowa regulacja suwu wahadłowego  4, nastawianie skosu  0-45 °, głębokość cięcia w drewnie  120 mm, Ciężar  2,4 kg, certyfikat CE (zgodne z normami europejskimi)</t>
  </si>
  <si>
    <t xml:space="preserve">wiertarko - wkrętarka  </t>
  </si>
  <si>
    <t xml:space="preserve">odkurzacz przemysłowy </t>
  </si>
  <si>
    <t>schowek na wąż i przewód z możliwością nawijania przewodu, mocowanie Systainerów "na bagażniku", automatyka włączania i wyłączania, do pracy na sucho i na mokro, wąż ssący Ø 27x3,5 m - AS,
worek filtrujący SELFCLEAN,
pobór mocy: 350-1200 W, wielkość przepływu maks.: 3900 l/min, podciśnienie maks.: 24000 Pa, powierzchnia filtracyjna: 6318 cm2, izolowany gumką przewód zasilania sieciowego: 7,5 m, pojemność zbionika/worka filtrującego: 36/34 l, maks. moc przyłączeniowa gniazda wtykowego: 2400 W,                                              certyfikat CE (zgodny z normami europejskimi)</t>
  </si>
  <si>
    <t xml:space="preserve">Filtry wyprudokowane z materiałów , które spełniają normy UE,                          metalowy wirnik jako podstawa jakościowej konstrukcji odpylacza,                             mocne wykonanie uchwytów po obu stronach umożliwia łatwą manipulację,
duże kółka gumowe z długą trwałością,
system zacisków do łatwego mocowania worków odpadowych do maszyny,   wydajność ssania (maks.) 1900 m3/h,
podciśnienie (maks.) 1600 Pa,
powierzchnia filtracyjna 3 m2,
pojemność worków na odpady 240 L,
średnica króćća ssącego 150 mm,
zasilanie 400V,
moc silnika 1,1 kW,
głośność 78 dB,
waga 55 kg,
wysokość 2220 mm,
szerokość 480 mm,
długość 1440 mm,
w zestawie wąż spiralny o długości 3 m i średnicy fi 120 mm,                           certyfikat CE (zgodny z normami europejskimi)                                          </t>
  </si>
  <si>
    <t>Piła z podcinaczem/ Pilarka tarczowa z podcinaczem:
 z 2000mm wózkiem aluminiowym,
 ramie podporowe na teleskopie,              Piła:
Moc silnika 2,2 kW(230V),
Obroty silnika 2 865/min.(3 438/min.[60Hz]),
Max. średnica piły z podcinaczem Ø 315 mm
Średnica wrzeciona 30 mm (5/8" | 1"),
Obroty piły 4 400/min.,
Max. wysokość cięcia z podcinaczem 100 mm, Przechył piły 0° ÷ 45°,
Max. szerokość cięcia 800 mm (1 050;1 500 mm),
Podcinacz: podcinacz zasilany oddzielnym silnikiem,
Moc silnika podcinacza 0,5 kW,
Średnica piły Ø 120 mm,
Średnica wrzeciona Ø 20 mm (3/4"),
Obroty (napęd niezależnym silnikiem elekr.) 8 530/min.(10 230/min.[60Hz]),
Wymiary maszyny:
Długość (z CV360 - 1 200 mm) 1 355 mm,
Długość (z CV360 - 2 000 mm) 2 155 mm,
Szerokość 1 995 mm,
Wysokość stołu 890 mm,
Max. wysokość maszyny 1 180 mm,
Wymiary stołu 955 x 400 mm,
Średnica krućca ssącego 100 + 40 (60) mm
Wózek:
Wymiary stołu 1 200(2000) x 360 mm,
Długość cięcia piły 1 200(2000) mm, Napięcie 3x400V (3x230V | 1x230V) / 50(60)Hz,
Zabezpieczenie prądowe 16 A (25 A),
Poziom hałasu w miejscu pracy (bez technologii) 81,9 dB(A).
Poziom hałasu w miejscu pracy (z technologią) 86,2 dB(A),
Moc akustyczna (bez technologii) 89,6 dB(A),
Moc akustyczna (z technologią) 93,6 dB(A)</t>
  </si>
  <si>
    <t xml:space="preserve">waga: 80 kg,
długość blatu z dociskiem: 2020mm,
szerokość blatu: 585mm,
szerokość blatu z dociskiem: 800mm,
grubość blatu: 60mm,
wysokość robocza: 850mm,
max. rozwarcie docisku wzdłużnego: 200mm,
max. rozwarcie docisku czołowego: 100mm,
Materiał: 
płyta robocza (blat) strugnicy wykona z drewna grabowego, na całej długości znajduje się wgłębienie (korytko) na narzędzia, stelaż wykonany  z tarcicy grabowej, śruby wiążące i docisków ze stali.
Wykończenie - płyta robocza strugnicy gruntowana pokostem, stelaż malowany w kolorze kości słoniowej
</t>
  </si>
  <si>
    <t>listwa długości 1,4m współpracująca z pilarką z pozycji budżetowej nr 67</t>
  </si>
  <si>
    <t>frez R-2 z przeznaczeniem do frezarfki z pozycji budżetowej nr 77</t>
  </si>
  <si>
    <t>znacznik do kołków Ø8 łączących dwa elementy ze sobą</t>
  </si>
  <si>
    <t xml:space="preserve">brzeszczot do wyrzynarki, do precyzyjnego przekroju krzywolinjowego w sklejce o rozstawie zęba 2mm (bi)                                                                                  </t>
  </si>
  <si>
    <t>stóły stolarskie z uchwytami</t>
  </si>
  <si>
    <t>klej wodoodporny D-2 do drewna, szybkoschnący</t>
  </si>
  <si>
    <t>klej wodoodporny D-3 do drewna do drewno twardego i połączeń konstrukcyjnych</t>
  </si>
  <si>
    <t>klej wikol do klejena kołków montażowych ryflowanych</t>
  </si>
  <si>
    <t>rozcieczalnik uniwersalny, pijemnik 5 litrów</t>
  </si>
  <si>
    <t>rozcięczalnik mors, pijemnik 5 litrów</t>
  </si>
  <si>
    <t>sklejka brzozowa suchotrwała o wymiarach 1,25x2,5, sklejka 4</t>
  </si>
  <si>
    <t xml:space="preserve">sklejka brzozowa suchotrwała o wymiarach 1,25x2,5, sklejka 5 </t>
  </si>
  <si>
    <t xml:space="preserve">sklejka brzozowa suchotrwała o wymiarach 1,25x2,5, sklejka 6 </t>
  </si>
  <si>
    <t xml:space="preserve">sklejka brzozowa suchotrwała o wymiarach 1,25x2,5, sklejka 8 </t>
  </si>
  <si>
    <t xml:space="preserve">sklejka brzozowa suchotrwała o wymiarach 1,25x2,5, sklejka 10 </t>
  </si>
  <si>
    <t>sklejka brzozowa suchotrwała o wymiarach 1,25x2,5, sklejka 12</t>
  </si>
  <si>
    <t xml:space="preserve">sklejka brzozowa suchotrwała o wymiarach 1,25x2,5, sklejka 15 </t>
  </si>
  <si>
    <t>zamek nakładany, chrom GTV</t>
  </si>
  <si>
    <t>zasuwka meblowa, metalowa z blaszką mocującą</t>
  </si>
  <si>
    <t>uchwyt meblowy konefka AO30 rozmiar 96 chrom</t>
  </si>
  <si>
    <t>płyta wiórowa laminowana o wymiarach 2,5x1,83 gr. 18 mm, buk R 5113 2,5 x1,83</t>
  </si>
  <si>
    <t xml:space="preserve">płyta wiórowa laminowana o wymiarach 2,5x1,83 gr. 18 mm, dąb windsor R 3201 2,5x1,83 </t>
  </si>
  <si>
    <t>obrzeże PCV b/k buk 22x0,6</t>
  </si>
  <si>
    <t>obrzeże PCV b/k buk 22x1,0</t>
  </si>
  <si>
    <t>obrzeże PCV b/k dąb windsor 22x0,6</t>
  </si>
  <si>
    <t>obrzeże PCV b/k dąb 22x1,0</t>
  </si>
  <si>
    <t xml:space="preserve">kołek monterski - drewniany bukowy 8x35 ryflowany </t>
  </si>
  <si>
    <t>śruby konfirmaty 7x50 4</t>
  </si>
  <si>
    <t xml:space="preserve">papier ścierny w arkuszach (na płótnie) o granulacji: 60 </t>
  </si>
  <si>
    <t xml:space="preserve">papier ścierny w arkuszach (na płótnie) o granulacji: 80  </t>
  </si>
  <si>
    <t xml:space="preserve">papier ścierny w arkuszach (na płótnie) o granulacji: 100  </t>
  </si>
  <si>
    <t xml:space="preserve">papier ścierny w arkuszach (na płótnie) o granulacji: 120  </t>
  </si>
  <si>
    <t xml:space="preserve">papier ścierny w arkuszach (na płótnie) o granulacji: 150  </t>
  </si>
  <si>
    <t>papier ścierny (podłoże papierowe) w taśmie do szlifierki taśmowej z pozycji budżetowej nr 68 o wymiarach szer. 150x2515 granulacja: 80</t>
  </si>
  <si>
    <t xml:space="preserve">papier ścierny (podłoże papierowe) w taśmie do szlifierki taśmowej z pozycji budżetowej nr 68 o wymiarach szer. 150x2515 granulacja: 100 </t>
  </si>
  <si>
    <t>klej do pistoletu na gorąco-klej do klejenia na gorąco, wkład do pistletu</t>
  </si>
  <si>
    <t>materiały do prowadzenia zajęc w zakresie stolarstwa</t>
  </si>
  <si>
    <t>wyciąg do maszyn</t>
  </si>
  <si>
    <t>piła  ręczna do piłowania wzdłużnego i poprzecznego o wymiarach 500/20"</t>
  </si>
  <si>
    <t>metrówka skladana, długość 1m w kolorze białym</t>
  </si>
  <si>
    <t xml:space="preserve">młotek 300g </t>
  </si>
  <si>
    <t xml:space="preserve">młotek 200g </t>
  </si>
  <si>
    <t xml:space="preserve">młotek 500g </t>
  </si>
  <si>
    <t xml:space="preserve">klucz oczkowo-płaski - 6mm </t>
  </si>
  <si>
    <t xml:space="preserve">klucz oczkowo-płaski-8mm </t>
  </si>
  <si>
    <t>klucz oczkowo-płaski-10mm</t>
  </si>
  <si>
    <t>klucz oczkowo-płaski-13mm</t>
  </si>
  <si>
    <t>klucz oczkowo-płaski-15mm</t>
  </si>
  <si>
    <t>narzędzia stolarskie</t>
  </si>
  <si>
    <t>modernicacja kształcenia w zawodzie kucharz i stolarz</t>
  </si>
  <si>
    <t>op.</t>
  </si>
  <si>
    <t xml:space="preserve">podpórka pod półkę fi 3 </t>
  </si>
  <si>
    <t xml:space="preserve">podpórka pod półkę fi 4 </t>
  </si>
  <si>
    <t>wieszak (mały) dodwójny-chrom</t>
  </si>
  <si>
    <t>wieszak (średni) dodwójny-chrom</t>
  </si>
  <si>
    <t>precyzyjne przekroje wgłębne w materiałach o gr. do 55 mm, precyzyjne przecinanie na długości  z mteriałów płytowych z szyną prowadzącą, osadzony spreżyście klin rozdzielający zapewnia przekroje wgłębne, przekroje bez wyrw po obu stronach piły - z dodatkowym  zabezpieczeniem przeciwodpryskowym, szybki hamulec zapewnia bezpieczna pracę, beznarzędziowe ustawianie luzu na szynie, średnica tarczy piarskiej 160 mm, głebokość cięcia przy 45 i 90 stopniach 0-43/0-55mm,                                     
certyfikat CE (zgodne z normami europejskimi)</t>
  </si>
  <si>
    <t>okleiniarka nakłada klej na krawędź płyty, waga urządzenia - 4 kg,    bezprzewodowa praca okleiniarki, grubość taśmy 0,4 - 3 mm, 
grubość materiału 12 - 62 mm, temperatura 120 - 200°C, czas rozgrzania kleju 12 mm, prędkość posuwu 0 - 12 m/min, pojemność zbiornika kleju 500g, certyfikat CE (zgodne z normami europejskimi)</t>
  </si>
  <si>
    <t>piła i podcinak do pilarki z pozycji budżetowej nr 75                                           piła-96 zębów fi 300mm, średnica wrzeciona 30 mm (5/8" | 1"),
podcinacz fi 120mm, średnica wrzeciona Ø 20 mm (3/4")
certyfikat CE (zgodne z normami europejskimi)</t>
  </si>
  <si>
    <t xml:space="preserve">I wykonawca </t>
  </si>
  <si>
    <t>II wykonawca</t>
  </si>
  <si>
    <t>III wykonawca</t>
  </si>
  <si>
    <t>Razem Netto</t>
  </si>
  <si>
    <t>Razem Brutto</t>
  </si>
  <si>
    <t>NETTO jedn</t>
  </si>
  <si>
    <t>BRUTTO jedn</t>
  </si>
  <si>
    <t xml:space="preserve">NETTO jedn </t>
  </si>
  <si>
    <t>liczba</t>
  </si>
  <si>
    <t>miara</t>
  </si>
  <si>
    <t>zadanie</t>
  </si>
  <si>
    <t>kompatybilność z systemem CMS, pewne mocowanie i ustalanie obrabianych przedmiotów o najróżniejszych wielkościach i kształtach, precyzyjna obróbka przedmiotów także dzięki możliwości połączenia z systemem Compact Modul System (CMS), rozszerzone możliwości mocowania i ustalania przedmiotów przy użyciu podciśnieniowego systemu mocującego VAC SYS, który można przymocować do MFT 3 za pomocą adaptera, nóżki składane, certyfikat CE (zgodne z normami europejskimi).</t>
  </si>
  <si>
    <t>opis I</t>
  </si>
  <si>
    <t>opis II</t>
  </si>
  <si>
    <t>300x80</t>
  </si>
  <si>
    <t>600x80</t>
  </si>
  <si>
    <t>900 x 80</t>
  </si>
  <si>
    <t xml:space="preserve">zacisk jednoręczny, profil 19x6, mocowany, rozpieranie elementów z siłą 2000N przy użyciu jednej ręki, przestawianie na funkcję rozpierania bez użycia dodatkowych narzędzi, ergonomiczna, dwukomponentowa rękojeść z tworzywa sztucznego umieszczona za szyną, nakładki ochronne zabezpieczające element podczas pracy                                                                             </t>
  </si>
  <si>
    <t>250x120</t>
  </si>
  <si>
    <t>400x120</t>
  </si>
  <si>
    <t xml:space="preserve">ścisk śrubowy, profil 29x9, siła mocowania do 6000N, pokrętło z zaokrąglonymi końcami, stopki dociskowe  z możliwością wymiany bez użycia dodatkowych narzędzi, powierzchnia mocująca zabezpieczona nakładkami ochronnymi, zabezpieczenie antypoślizgowe BESSEY                                               </t>
  </si>
  <si>
    <t>600x120</t>
  </si>
  <si>
    <t>800x120</t>
  </si>
  <si>
    <t>1000x120</t>
  </si>
  <si>
    <t>ścisk śrubowy, profil  35x11, siła mocowania do 7000N, wzmocniona konstrukcja, ergonomiczna rękojeść drewniana, stabilna, profilowana szyna z poprzecznymi nacięciami, stopki dociskowe z możliwością wymiany bez użycia dodatkowych narzędzi, powierzchnia mocująca zabezpieczona nakładkami ochronnymi, zabezpieczenie antypoślizgowe BESSEY</t>
  </si>
  <si>
    <t xml:space="preserve">brzeszczot do wyrzynarki, do precyzyjnego przekroju płyty wiórowej laminowanej o rozstawie zęba 2,5mm (bi)      </t>
  </si>
  <si>
    <t>Projekt współfinansowany przez Unię Europejską w ramach Europejskiego Funduszu Społecznego</t>
  </si>
  <si>
    <t>Projekt  pn. „Zainwestuj w zawodówkę”</t>
  </si>
  <si>
    <t>Rodzaj pomocy dydaktycznych</t>
  </si>
  <si>
    <t>I WYKONAWCA</t>
  </si>
  <si>
    <t>II WYKONAWCA</t>
  </si>
  <si>
    <t>III WYKONAWCA</t>
  </si>
  <si>
    <t>Średnie wynagrodzenie</t>
  </si>
  <si>
    <t>Wartość netto</t>
  </si>
  <si>
    <t>RAZEM</t>
  </si>
  <si>
    <t>Zadanie 2</t>
  </si>
  <si>
    <t>Formularz cenowy</t>
  </si>
  <si>
    <t>części</t>
  </si>
  <si>
    <t>częśc 1</t>
  </si>
  <si>
    <t>częśc 3</t>
  </si>
  <si>
    <t>częśc 4</t>
  </si>
  <si>
    <t>częśc 6</t>
  </si>
  <si>
    <t xml:space="preserve">Mechaniczna dwubiegowa przekładnia planetarna o dużej sile przewiercania, 16-stopniowa regulacja momentu dokręcania + wiercenie, układ elektron. umożliwiający delikatne wiercenie i wkręcanie, hamulec silnikowy umożliwiający dokładne wykonanie prac wkrętarskich, uchwyt antypoślizgowy z szybkomocującym jednotulejowym uchwytem wiertarskim w celu wygodnej wymiany narzędzia, w walizce z akcesoriami.
Dostarczone wyposażenie:  
Walizka  824635-1
2 akumulatory 1222 12V 2,0Ah  192597-4
Ładowarka DC1414  193864-0
Uchwyt wiertarski szybkomocujący  763185-0
(+ -) Końcówka Nr 2  784636-0
Prędkość obr. na biegu jałowym 1 Bieg:  0-400 obr./min
Prędkość obr. na biegu jałowym 2 Bieg:  0-1300 obr./min
Max. zdolność wiercenia w stali: 10 mm
Max. zdolność wiercenia w drewnie: 25 mm
Zakres mocowania: 0,8-10 mm
Max. moment obrotowy miękki/twardy: 18/30 Nm
Wymiary (DxSxW): 192x95x240 mm
Ciężar: 1,5 kg
Napięcie: 12V
</t>
  </si>
  <si>
    <t xml:space="preserve">brzeszczot do wyrzynarki, do precyzyjnego przekroju krzywolinjowego w sklejce o rozstawie zęba 2mm (bi)  (w 1 komplecie 5 brzeszczotów)                                                                              </t>
  </si>
  <si>
    <t xml:space="preserve">brzeszczot do wyrzynarki, do precyzyjnego przekroju płyty wiórowej laminowanej o rozstawie zęba 2,5mm (bi) (w 1 komplecie 5 brzeszczotów)    </t>
  </si>
  <si>
    <t xml:space="preserve">Częśc 1 </t>
  </si>
  <si>
    <t>Częśc 2</t>
  </si>
  <si>
    <t>Częśc 3</t>
  </si>
  <si>
    <t>Częśc 4</t>
  </si>
  <si>
    <t>Częśc 5</t>
  </si>
  <si>
    <t>Częśc 6</t>
  </si>
  <si>
    <t>Raport z szacowania - pomoce dydaktyczne - warsztaty meblarstwa</t>
  </si>
  <si>
    <t>Cena jednostkowa netto</t>
  </si>
  <si>
    <t>Łącznie wartość netto</t>
  </si>
  <si>
    <t>VAT</t>
  </si>
  <si>
    <t>Ogółem wartość brutto</t>
  </si>
  <si>
    <t>Ze względu na obowiązujące zasady finansowania określone w „Wytycznych w zakresie kwalifikowania wydatków w ramach Programu Operacyjnego Kapitał Ludzki” cena jednostkowa pomocy dydaktycznych musi być niższa niż kwota 350,00 złotych brutto</t>
  </si>
  <si>
    <t>*Cena jednostkowa pomocy dydaktycznej musi być niższa niż 350 zł brutto.</t>
  </si>
  <si>
    <t>…………………………………………………….</t>
  </si>
  <si>
    <t>Podpis Wykonawcy</t>
  </si>
  <si>
    <t>Część 1– dostawa materiałów i narzędzi do prowadzenia zajęć w zakresie stolarstwa</t>
  </si>
  <si>
    <t>Nr sprawy:  ZP.271.86.2014                                                                                                    Załącznik nr 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</si>
</sst>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zł&quot;_-;\-* #,##0.00\ &quot;zł&quot;_-;_-* &quot;-&quot;??\ &quot;zł&quot;_-;_-@_-"/>
    <numFmt numFmtId="164" formatCode="#,##0.00\ &quot;zł&quot;"/>
  </numFmts>
  <fonts count="23">
    <font>
      <sz val="11"/>
      <color theme="1"/>
      <name val="Czcionka tekstu podstawowego"/>
      <family val="2"/>
      <charset val="238"/>
    </font>
    <font>
      <b/>
      <sz val="8"/>
      <color theme="1"/>
      <name val="Arial"/>
      <family val="2"/>
      <charset val="238"/>
    </font>
    <font>
      <b/>
      <sz val="8"/>
      <color indexed="8"/>
      <name val="Arial"/>
      <family val="2"/>
      <charset val="238"/>
    </font>
    <font>
      <sz val="8"/>
      <name val="Times New Roman"/>
      <family val="1"/>
      <charset val="238"/>
    </font>
    <font>
      <b/>
      <sz val="8"/>
      <name val="Times New Roman"/>
      <family val="1"/>
      <charset val="238"/>
    </font>
    <font>
      <b/>
      <sz val="20"/>
      <color theme="1"/>
      <name val="Times New Roman"/>
      <family val="1"/>
      <charset val="238"/>
    </font>
    <font>
      <b/>
      <sz val="11"/>
      <color theme="1"/>
      <name val="Czcionka tekstu podstawowego"/>
      <charset val="238"/>
    </font>
    <font>
      <b/>
      <sz val="10"/>
      <color theme="1"/>
      <name val="Calibri"/>
      <family val="2"/>
      <charset val="238"/>
      <scheme val="minor"/>
    </font>
    <font>
      <b/>
      <sz val="10"/>
      <color theme="1"/>
      <name val="Times New Roman"/>
      <family val="1"/>
      <charset val="238"/>
    </font>
    <font>
      <b/>
      <sz val="8"/>
      <color theme="1"/>
      <name val="Times New Roman"/>
      <family val="1"/>
      <charset val="238"/>
    </font>
    <font>
      <b/>
      <sz val="8"/>
      <color indexed="8"/>
      <name val="Times New Roman"/>
      <family val="1"/>
      <charset val="238"/>
    </font>
    <font>
      <b/>
      <sz val="10"/>
      <color indexed="8"/>
      <name val="Times New Roman"/>
      <family val="1"/>
      <charset val="238"/>
    </font>
    <font>
      <b/>
      <sz val="9"/>
      <color indexed="8"/>
      <name val="Arial"/>
      <family val="2"/>
      <charset val="238"/>
    </font>
    <font>
      <b/>
      <sz val="8"/>
      <color indexed="8"/>
      <name val="Czcionka tekstu podstawowego"/>
      <charset val="238"/>
    </font>
    <font>
      <b/>
      <sz val="10"/>
      <color indexed="8"/>
      <name val="Czcionka tekstu podstawowego"/>
      <charset val="238"/>
    </font>
    <font>
      <b/>
      <sz val="8"/>
      <name val="Arial"/>
      <family val="2"/>
      <charset val="238"/>
    </font>
    <font>
      <sz val="8"/>
      <name val="Arial"/>
      <family val="2"/>
      <charset val="238"/>
    </font>
    <font>
      <b/>
      <u/>
      <sz val="11"/>
      <color indexed="8"/>
      <name val="Czcionka tekstu podstawowego"/>
      <charset val="238"/>
    </font>
    <font>
      <b/>
      <sz val="11"/>
      <color indexed="8"/>
      <name val="Czcionka tekstu podstawowego"/>
      <charset val="238"/>
    </font>
    <font>
      <sz val="11"/>
      <color indexed="8"/>
      <name val="Czcionka tekstu podstawowego"/>
      <charset val="238"/>
    </font>
    <font>
      <sz val="10"/>
      <color rgb="FF000000"/>
      <name val="Arial"/>
      <family val="2"/>
      <charset val="238"/>
    </font>
    <font>
      <sz val="10"/>
      <name val="Arial"/>
      <family val="2"/>
      <charset val="238"/>
    </font>
    <font>
      <sz val="9"/>
      <name val="Times New Roman"/>
      <family val="1"/>
      <charset val="238"/>
    </font>
  </fonts>
  <fills count="14">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00FF00"/>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9" tint="0.3999450666829432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198">
    <xf numFmtId="0" fontId="0" fillId="0" borderId="0" xfId="0"/>
    <xf numFmtId="0" fontId="3" fillId="3" borderId="1" xfId="0" applyFont="1" applyFill="1" applyBorder="1" applyAlignment="1">
      <alignment wrapText="1"/>
    </xf>
    <xf numFmtId="0" fontId="3" fillId="3" borderId="1" xfId="0" applyFont="1" applyFill="1" applyBorder="1" applyAlignment="1">
      <alignment horizontal="center" vertical="center" wrapText="1"/>
    </xf>
    <xf numFmtId="0" fontId="3" fillId="4" borderId="1" xfId="0" applyFont="1" applyFill="1" applyBorder="1" applyAlignment="1">
      <alignment wrapText="1"/>
    </xf>
    <xf numFmtId="0" fontId="3" fillId="4"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3" fillId="3" borderId="1" xfId="0" applyFont="1" applyFill="1" applyBorder="1" applyAlignment="1">
      <alignment horizontal="justify" vertical="top" wrapText="1"/>
    </xf>
    <xf numFmtId="0" fontId="3" fillId="3" borderId="1" xfId="0" applyFont="1" applyFill="1" applyBorder="1" applyAlignment="1">
      <alignment horizontal="center" vertical="center"/>
    </xf>
    <xf numFmtId="0" fontId="3" fillId="3" borderId="1" xfId="0" applyFont="1" applyFill="1" applyBorder="1" applyAlignment="1">
      <alignment vertical="top" wrapText="1"/>
    </xf>
    <xf numFmtId="0" fontId="0" fillId="0" borderId="1" xfId="0" applyBorder="1"/>
    <xf numFmtId="0" fontId="7" fillId="6" borderId="4" xfId="0" applyFont="1" applyFill="1" applyBorder="1" applyAlignment="1">
      <alignment horizontal="center" wrapText="1"/>
    </xf>
    <xf numFmtId="0" fontId="7" fillId="6" borderId="4" xfId="0" applyFont="1" applyFill="1" applyBorder="1" applyAlignment="1">
      <alignment wrapText="1"/>
    </xf>
    <xf numFmtId="0" fontId="7" fillId="7" borderId="4" xfId="0" applyFont="1" applyFill="1" applyBorder="1" applyAlignment="1">
      <alignment horizontal="center" wrapText="1"/>
    </xf>
    <xf numFmtId="0" fontId="7" fillId="7" borderId="4" xfId="0" applyFont="1" applyFill="1" applyBorder="1" applyAlignment="1">
      <alignment wrapText="1"/>
    </xf>
    <xf numFmtId="164" fontId="7" fillId="5" borderId="4" xfId="0" applyNumberFormat="1" applyFont="1" applyFill="1" applyBorder="1" applyAlignment="1">
      <alignment horizontal="center" wrapText="1"/>
    </xf>
    <xf numFmtId="164" fontId="7" fillId="5" borderId="4" xfId="0" applyNumberFormat="1" applyFont="1" applyFill="1" applyBorder="1" applyAlignment="1">
      <alignment wrapText="1"/>
    </xf>
    <xf numFmtId="0" fontId="6" fillId="8" borderId="1" xfId="0" applyFont="1" applyFill="1" applyBorder="1" applyAlignment="1">
      <alignment horizontal="center"/>
    </xf>
    <xf numFmtId="4" fontId="7" fillId="6" borderId="1" xfId="0" applyNumberFormat="1" applyFont="1" applyFill="1" applyBorder="1" applyAlignment="1">
      <alignment horizontal="center" wrapText="1"/>
    </xf>
    <xf numFmtId="4" fontId="9" fillId="6" borderId="1" xfId="0" applyNumberFormat="1" applyFont="1" applyFill="1" applyBorder="1" applyAlignment="1">
      <alignment horizontal="center" wrapText="1"/>
    </xf>
    <xf numFmtId="4" fontId="9" fillId="7" borderId="1" xfId="0" applyNumberFormat="1" applyFont="1" applyFill="1" applyBorder="1" applyAlignment="1">
      <alignment horizontal="center" wrapText="1"/>
    </xf>
    <xf numFmtId="4" fontId="9" fillId="5" borderId="1" xfId="0" applyNumberFormat="1" applyFont="1" applyFill="1" applyBorder="1" applyAlignment="1">
      <alignment horizontal="center" wrapText="1"/>
    </xf>
    <xf numFmtId="4" fontId="9" fillId="6" borderId="1" xfId="0" applyNumberFormat="1" applyFont="1" applyFill="1" applyBorder="1" applyAlignment="1">
      <alignment horizontal="center"/>
    </xf>
    <xf numFmtId="4" fontId="9" fillId="7" borderId="1" xfId="0" applyNumberFormat="1" applyFont="1" applyFill="1" applyBorder="1" applyAlignment="1">
      <alignment horizontal="center"/>
    </xf>
    <xf numFmtId="4" fontId="9" fillId="5" borderId="1" xfId="0" applyNumberFormat="1" applyFont="1" applyFill="1" applyBorder="1" applyAlignment="1">
      <alignment horizontal="center"/>
    </xf>
    <xf numFmtId="4" fontId="8" fillId="6" borderId="1" xfId="0" applyNumberFormat="1" applyFont="1" applyFill="1" applyBorder="1" applyAlignment="1">
      <alignment horizontal="center"/>
    </xf>
    <xf numFmtId="4" fontId="8" fillId="7" borderId="1" xfId="0" applyNumberFormat="1" applyFont="1" applyFill="1" applyBorder="1" applyAlignment="1">
      <alignment horizontal="center"/>
    </xf>
    <xf numFmtId="4" fontId="8" fillId="5" borderId="1" xfId="0" applyNumberFormat="1" applyFont="1" applyFill="1" applyBorder="1" applyAlignment="1">
      <alignment horizontal="center"/>
    </xf>
    <xf numFmtId="0" fontId="8" fillId="0" borderId="1" xfId="0" applyFont="1" applyBorder="1"/>
    <xf numFmtId="0" fontId="3" fillId="9" borderId="1" xfId="0" applyFont="1" applyFill="1" applyBorder="1" applyAlignment="1">
      <alignment wrapText="1"/>
    </xf>
    <xf numFmtId="0" fontId="3" fillId="9" borderId="1" xfId="0" applyFont="1" applyFill="1" applyBorder="1" applyAlignment="1">
      <alignment horizontal="center" vertical="center" wrapText="1"/>
    </xf>
    <xf numFmtId="0" fontId="3" fillId="10" borderId="1" xfId="0" applyFont="1" applyFill="1" applyBorder="1" applyAlignment="1">
      <alignment vertical="top" wrapText="1"/>
    </xf>
    <xf numFmtId="0" fontId="0" fillId="0" borderId="0" xfId="0" applyAlignment="1">
      <alignment horizontal="center"/>
    </xf>
    <xf numFmtId="4" fontId="9" fillId="6" borderId="1" xfId="0" applyNumberFormat="1" applyFont="1" applyFill="1" applyBorder="1" applyAlignment="1">
      <alignment horizontal="center" vertical="center"/>
    </xf>
    <xf numFmtId="4" fontId="9" fillId="6" borderId="7" xfId="0" applyNumberFormat="1" applyFont="1" applyFill="1" applyBorder="1" applyAlignment="1">
      <alignment horizontal="center"/>
    </xf>
    <xf numFmtId="4" fontId="10" fillId="6" borderId="7" xfId="0" applyNumberFormat="1" applyFont="1" applyFill="1" applyBorder="1" applyAlignment="1" applyProtection="1">
      <alignment horizontal="center" vertical="center" wrapText="1"/>
      <protection locked="0"/>
    </xf>
    <xf numFmtId="4" fontId="10" fillId="6" borderId="1" xfId="0" applyNumberFormat="1" applyFont="1" applyFill="1" applyBorder="1" applyAlignment="1" applyProtection="1">
      <alignment horizontal="center" vertical="top" wrapText="1"/>
      <protection locked="0"/>
    </xf>
    <xf numFmtId="4" fontId="10" fillId="6" borderId="1" xfId="0" applyNumberFormat="1" applyFont="1" applyFill="1" applyBorder="1" applyAlignment="1" applyProtection="1">
      <alignment horizontal="center" vertical="center" wrapText="1"/>
      <protection locked="0"/>
    </xf>
    <xf numFmtId="4" fontId="11" fillId="6" borderId="1" xfId="0" applyNumberFormat="1" applyFont="1" applyFill="1" applyBorder="1" applyAlignment="1" applyProtection="1">
      <alignment horizontal="center" vertical="center" wrapText="1"/>
      <protection locked="0"/>
    </xf>
    <xf numFmtId="0" fontId="8" fillId="0" borderId="0" xfId="0" applyFont="1"/>
    <xf numFmtId="0" fontId="16" fillId="0" borderId="1" xfId="0" applyFont="1" applyBorder="1" applyAlignment="1">
      <alignment horizontal="center" vertical="center" wrapText="1"/>
    </xf>
    <xf numFmtId="0" fontId="16" fillId="0" borderId="7" xfId="0" applyFont="1" applyBorder="1" applyAlignment="1">
      <alignment horizontal="center" vertical="center" wrapText="1"/>
    </xf>
    <xf numFmtId="44" fontId="15" fillId="0" borderId="1" xfId="0" applyNumberFormat="1" applyFont="1" applyBorder="1" applyAlignment="1">
      <alignment vertical="center"/>
    </xf>
    <xf numFmtId="44" fontId="15" fillId="0" borderId="1" xfId="0" applyNumberFormat="1" applyFont="1" applyBorder="1"/>
    <xf numFmtId="4" fontId="16" fillId="0" borderId="1" xfId="0" applyNumberFormat="1" applyFont="1" applyBorder="1" applyAlignment="1">
      <alignment horizontal="center" vertical="center" wrapText="1"/>
    </xf>
    <xf numFmtId="0" fontId="3" fillId="11" borderId="1" xfId="0" applyFont="1" applyFill="1" applyBorder="1" applyAlignment="1">
      <alignment wrapText="1"/>
    </xf>
    <xf numFmtId="0" fontId="3" fillId="11" borderId="1" xfId="0" applyFont="1" applyFill="1" applyBorder="1" applyAlignment="1">
      <alignment horizontal="center" vertical="center" wrapText="1"/>
    </xf>
    <xf numFmtId="0" fontId="4" fillId="10" borderId="1" xfId="0" applyFont="1" applyFill="1" applyBorder="1" applyAlignment="1">
      <alignment horizontal="center" vertical="center"/>
    </xf>
    <xf numFmtId="0" fontId="3" fillId="10" borderId="1" xfId="0" applyFont="1" applyFill="1" applyBorder="1" applyAlignment="1">
      <alignment horizontal="center" vertical="center"/>
    </xf>
    <xf numFmtId="0" fontId="6" fillId="0" borderId="1" xfId="0" applyFont="1" applyBorder="1"/>
    <xf numFmtId="4" fontId="7" fillId="2" borderId="1" xfId="0" applyNumberFormat="1" applyFont="1" applyFill="1" applyBorder="1" applyAlignment="1">
      <alignment horizontal="center" wrapText="1"/>
    </xf>
    <xf numFmtId="4" fontId="9" fillId="2" borderId="1" xfId="0" applyNumberFormat="1" applyFont="1" applyFill="1" applyBorder="1" applyAlignment="1">
      <alignment horizontal="center" wrapText="1"/>
    </xf>
    <xf numFmtId="0" fontId="3" fillId="9" borderId="1" xfId="0" applyFont="1" applyFill="1" applyBorder="1" applyAlignment="1">
      <alignment horizontal="left" vertical="center"/>
    </xf>
    <xf numFmtId="0" fontId="3" fillId="9" borderId="1" xfId="0" applyNumberFormat="1" applyFont="1" applyFill="1" applyBorder="1" applyAlignment="1">
      <alignment horizontal="center" vertical="center"/>
    </xf>
    <xf numFmtId="0" fontId="3" fillId="9" borderId="1" xfId="0" applyFont="1" applyFill="1" applyBorder="1"/>
    <xf numFmtId="0" fontId="3" fillId="9" borderId="1" xfId="0" applyNumberFormat="1" applyFont="1" applyFill="1" applyBorder="1" applyAlignment="1">
      <alignment horizontal="center"/>
    </xf>
    <xf numFmtId="49" fontId="3" fillId="9" borderId="1" xfId="0" applyNumberFormat="1" applyFont="1" applyFill="1" applyBorder="1"/>
    <xf numFmtId="0" fontId="6" fillId="10" borderId="1" xfId="0" applyFont="1" applyFill="1" applyBorder="1" applyAlignment="1">
      <alignment horizontal="center" vertical="center"/>
    </xf>
    <xf numFmtId="0" fontId="8" fillId="0" borderId="5" xfId="0" applyFont="1" applyBorder="1"/>
    <xf numFmtId="4" fontId="8" fillId="6" borderId="2" xfId="0" applyNumberFormat="1" applyFont="1" applyFill="1" applyBorder="1"/>
    <xf numFmtId="4" fontId="8" fillId="7" borderId="2" xfId="0" applyNumberFormat="1" applyFont="1" applyFill="1" applyBorder="1"/>
    <xf numFmtId="4" fontId="8" fillId="5" borderId="2" xfId="0" applyNumberFormat="1" applyFont="1" applyFill="1" applyBorder="1"/>
    <xf numFmtId="4" fontId="8" fillId="6" borderId="1" xfId="0" applyNumberFormat="1" applyFont="1" applyFill="1" applyBorder="1" applyAlignment="1"/>
    <xf numFmtId="4" fontId="8" fillId="7" borderId="1" xfId="0" applyNumberFormat="1" applyFont="1" applyFill="1" applyBorder="1" applyAlignment="1"/>
    <xf numFmtId="4" fontId="8" fillId="5" borderId="1" xfId="0" applyNumberFormat="1" applyFont="1" applyFill="1" applyBorder="1" applyAlignment="1"/>
    <xf numFmtId="0" fontId="3" fillId="3" borderId="2"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3" fillId="3" borderId="4" xfId="0" applyFont="1" applyFill="1" applyBorder="1" applyAlignment="1">
      <alignment horizontal="left" vertical="top" wrapText="1"/>
    </xf>
    <xf numFmtId="0" fontId="3" fillId="3" borderId="2" xfId="0" applyFont="1" applyFill="1" applyBorder="1" applyAlignment="1">
      <alignment horizontal="left" vertical="top" wrapText="1"/>
    </xf>
    <xf numFmtId="0" fontId="4" fillId="3" borderId="1" xfId="0" applyFont="1" applyFill="1" applyBorder="1" applyAlignment="1">
      <alignment horizontal="center" vertical="center" wrapText="1"/>
    </xf>
    <xf numFmtId="0" fontId="3" fillId="3" borderId="1" xfId="0" applyFont="1" applyFill="1" applyBorder="1" applyAlignment="1">
      <alignment horizontal="left" vertical="top" wrapText="1"/>
    </xf>
    <xf numFmtId="0" fontId="15" fillId="0" borderId="1" xfId="0" applyFont="1" applyBorder="1" applyAlignment="1">
      <alignment horizontal="center" vertical="center" wrapText="1"/>
    </xf>
    <xf numFmtId="0" fontId="3" fillId="3" borderId="2" xfId="0" applyFont="1" applyFill="1" applyBorder="1" applyAlignment="1">
      <alignment wrapText="1"/>
    </xf>
    <xf numFmtId="49" fontId="3" fillId="11" borderId="1" xfId="0" applyNumberFormat="1" applyFont="1" applyFill="1" applyBorder="1" applyAlignment="1">
      <alignment horizontal="center"/>
    </xf>
    <xf numFmtId="0" fontId="3" fillId="11" borderId="1" xfId="0" applyNumberFormat="1" applyFont="1" applyFill="1" applyBorder="1" applyAlignment="1">
      <alignment horizontal="center"/>
    </xf>
    <xf numFmtId="49" fontId="3" fillId="11" borderId="1" xfId="0" applyNumberFormat="1" applyFont="1" applyFill="1" applyBorder="1"/>
    <xf numFmtId="0" fontId="3" fillId="11" borderId="1" xfId="0" applyFont="1" applyFill="1" applyBorder="1" applyAlignment="1">
      <alignment vertical="top" wrapText="1"/>
    </xf>
    <xf numFmtId="0" fontId="3" fillId="11" borderId="1" xfId="0" applyFont="1" applyFill="1" applyBorder="1" applyAlignment="1">
      <alignment horizontal="center" vertical="center"/>
    </xf>
    <xf numFmtId="0" fontId="3" fillId="11" borderId="1" xfId="0" applyFont="1" applyFill="1" applyBorder="1" applyAlignment="1">
      <alignment horizontal="justify" vertical="center" wrapText="1"/>
    </xf>
    <xf numFmtId="0" fontId="4" fillId="12" borderId="1" xfId="0" applyFont="1" applyFill="1" applyBorder="1" applyAlignment="1">
      <alignment horizontal="left" vertical="center" wrapText="1"/>
    </xf>
    <xf numFmtId="0" fontId="3" fillId="12" borderId="1" xfId="0" applyFont="1" applyFill="1" applyBorder="1" applyAlignment="1">
      <alignment wrapText="1"/>
    </xf>
    <xf numFmtId="0" fontId="3" fillId="12" borderId="1"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3" fillId="12" borderId="1" xfId="0" applyFont="1" applyFill="1" applyBorder="1" applyAlignment="1">
      <alignment vertical="top" wrapText="1"/>
    </xf>
    <xf numFmtId="0" fontId="3" fillId="12" borderId="1" xfId="0" applyFont="1" applyFill="1" applyBorder="1" applyAlignment="1">
      <alignment horizontal="center" vertical="center"/>
    </xf>
    <xf numFmtId="164" fontId="3" fillId="12" borderId="1" xfId="0" applyNumberFormat="1" applyFont="1" applyFill="1" applyBorder="1" applyAlignment="1" applyProtection="1">
      <alignment horizontal="center" vertical="center"/>
      <protection locked="0"/>
    </xf>
    <xf numFmtId="4" fontId="11" fillId="6" borderId="1" xfId="0" applyNumberFormat="1" applyFont="1" applyFill="1" applyBorder="1" applyAlignment="1" applyProtection="1">
      <alignment horizontal="center" wrapText="1"/>
      <protection locked="0"/>
    </xf>
    <xf numFmtId="0" fontId="8" fillId="0" borderId="1" xfId="0" applyFont="1" applyBorder="1" applyAlignment="1">
      <alignment horizontal="center"/>
    </xf>
    <xf numFmtId="164" fontId="4" fillId="6" borderId="1" xfId="0" applyNumberFormat="1" applyFont="1" applyFill="1" applyBorder="1" applyAlignment="1" applyProtection="1">
      <alignment horizontal="center"/>
      <protection locked="0"/>
    </xf>
    <xf numFmtId="4" fontId="8" fillId="2" borderId="1" xfId="0" applyNumberFormat="1" applyFont="1" applyFill="1" applyBorder="1" applyAlignment="1">
      <alignment horizontal="center"/>
    </xf>
    <xf numFmtId="0" fontId="8" fillId="2" borderId="1" xfId="0" applyFont="1" applyFill="1" applyBorder="1"/>
    <xf numFmtId="4" fontId="11" fillId="2" borderId="1" xfId="0" applyNumberFormat="1" applyFont="1" applyFill="1" applyBorder="1" applyAlignment="1" applyProtection="1">
      <alignment horizontal="center" vertical="center" wrapText="1"/>
      <protection locked="0"/>
    </xf>
    <xf numFmtId="0" fontId="8" fillId="2" borderId="5" xfId="0" applyFont="1" applyFill="1" applyBorder="1"/>
    <xf numFmtId="4" fontId="9" fillId="2" borderId="1" xfId="0" applyNumberFormat="1" applyFont="1" applyFill="1" applyBorder="1" applyAlignment="1">
      <alignment horizontal="center"/>
    </xf>
    <xf numFmtId="0" fontId="0" fillId="2" borderId="1" xfId="0" applyFill="1" applyBorder="1"/>
    <xf numFmtId="4" fontId="10" fillId="2" borderId="7" xfId="0" applyNumberFormat="1" applyFont="1" applyFill="1" applyBorder="1" applyAlignment="1" applyProtection="1">
      <alignment horizontal="center" vertical="center" wrapText="1"/>
      <protection locked="0"/>
    </xf>
    <xf numFmtId="164" fontId="4" fillId="2" borderId="1" xfId="0" applyNumberFormat="1" applyFont="1" applyFill="1" applyBorder="1" applyAlignment="1" applyProtection="1">
      <alignment horizontal="center"/>
      <protection locked="0"/>
    </xf>
    <xf numFmtId="4" fontId="11" fillId="2" borderId="1" xfId="0" applyNumberFormat="1" applyFont="1" applyFill="1" applyBorder="1" applyAlignment="1" applyProtection="1">
      <alignment horizontal="center" wrapText="1"/>
      <protection locked="0"/>
    </xf>
    <xf numFmtId="0" fontId="8" fillId="2" borderId="1" xfId="0" applyFont="1" applyFill="1" applyBorder="1" applyAlignment="1">
      <alignment horizontal="center"/>
    </xf>
    <xf numFmtId="0" fontId="16" fillId="0" borderId="1" xfId="0" applyFont="1" applyBorder="1" applyAlignment="1">
      <alignment horizontal="left" vertical="center" wrapText="1"/>
    </xf>
    <xf numFmtId="164" fontId="16" fillId="0" borderId="1" xfId="0" applyNumberFormat="1" applyFont="1" applyBorder="1" applyAlignment="1">
      <alignment horizontal="center" vertical="center" wrapText="1"/>
    </xf>
    <xf numFmtId="0" fontId="17" fillId="0" borderId="0" xfId="0" applyFont="1" applyAlignment="1"/>
    <xf numFmtId="0" fontId="1" fillId="13" borderId="1" xfId="0" applyFont="1" applyFill="1" applyBorder="1" applyAlignment="1">
      <alignment wrapText="1"/>
    </xf>
    <xf numFmtId="0" fontId="1" fillId="13" borderId="1" xfId="0" applyFont="1" applyFill="1" applyBorder="1" applyAlignment="1">
      <alignment horizontal="center" wrapText="1"/>
    </xf>
    <xf numFmtId="0" fontId="2" fillId="13"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164" fontId="21" fillId="2" borderId="1" xfId="0" applyNumberFormat="1" applyFont="1" applyFill="1" applyBorder="1" applyAlignment="1" applyProtection="1">
      <alignment horizontal="left" vertical="top" wrapText="1"/>
      <protection locked="0"/>
    </xf>
    <xf numFmtId="49" fontId="21" fillId="2" borderId="1" xfId="0" applyNumberFormat="1" applyFont="1" applyFill="1" applyBorder="1" applyAlignment="1">
      <alignment horizontal="center"/>
    </xf>
    <xf numFmtId="0" fontId="21" fillId="2" borderId="1" xfId="0" applyNumberFormat="1" applyFont="1" applyFill="1" applyBorder="1" applyAlignment="1">
      <alignment horizontal="center"/>
    </xf>
    <xf numFmtId="164" fontId="21" fillId="2" borderId="1" xfId="0" applyNumberFormat="1" applyFont="1" applyFill="1" applyBorder="1" applyAlignment="1" applyProtection="1">
      <alignment horizontal="center" vertical="center" wrapText="1"/>
      <protection locked="0"/>
    </xf>
    <xf numFmtId="0" fontId="21" fillId="2" borderId="1" xfId="0" applyFont="1" applyFill="1" applyBorder="1" applyAlignment="1">
      <alignment horizontal="center" vertical="center"/>
    </xf>
    <xf numFmtId="164" fontId="21" fillId="2" borderId="1" xfId="0" applyNumberFormat="1" applyFont="1" applyFill="1" applyBorder="1" applyAlignment="1" applyProtection="1">
      <alignment horizontal="center" vertical="center"/>
      <protection locked="0"/>
    </xf>
    <xf numFmtId="164" fontId="21" fillId="2" borderId="7" xfId="0" applyNumberFormat="1" applyFont="1" applyFill="1" applyBorder="1" applyAlignment="1" applyProtection="1">
      <alignment horizontal="center" vertical="center"/>
      <protection locked="0"/>
    </xf>
    <xf numFmtId="0" fontId="22" fillId="2" borderId="1" xfId="0" applyFont="1" applyFill="1" applyBorder="1" applyAlignment="1">
      <alignment vertical="center" wrapText="1"/>
    </xf>
    <xf numFmtId="0" fontId="22" fillId="2" borderId="1" xfId="0" applyFont="1" applyFill="1" applyBorder="1" applyAlignment="1">
      <alignment wrapText="1"/>
    </xf>
    <xf numFmtId="49" fontId="22" fillId="2" borderId="1" xfId="0" applyNumberFormat="1" applyFont="1" applyFill="1" applyBorder="1"/>
    <xf numFmtId="49" fontId="22" fillId="2" borderId="1" xfId="0" applyNumberFormat="1" applyFont="1" applyFill="1" applyBorder="1" applyAlignment="1">
      <alignment vertical="center"/>
    </xf>
    <xf numFmtId="0" fontId="22" fillId="2" borderId="1" xfId="0" applyFont="1" applyFill="1" applyBorder="1" applyAlignment="1">
      <alignment vertical="top" wrapText="1"/>
    </xf>
    <xf numFmtId="0" fontId="22" fillId="2" borderId="1" xfId="0" applyFont="1" applyFill="1" applyBorder="1" applyAlignment="1">
      <alignment horizontal="justify" vertical="center" wrapText="1"/>
    </xf>
    <xf numFmtId="0" fontId="6" fillId="0" borderId="0" xfId="0" applyFont="1" applyAlignment="1">
      <alignment horizontal="center"/>
    </xf>
    <xf numFmtId="4" fontId="21" fillId="2" borderId="1" xfId="0" applyNumberFormat="1" applyFont="1" applyFill="1" applyBorder="1" applyAlignment="1" applyProtection="1">
      <alignment horizontal="center"/>
      <protection locked="0"/>
    </xf>
    <xf numFmtId="164" fontId="20" fillId="0" borderId="4" xfId="0" applyNumberFormat="1" applyFont="1" applyBorder="1" applyAlignment="1" applyProtection="1">
      <alignment horizontal="center" vertical="center"/>
      <protection locked="0"/>
    </xf>
    <xf numFmtId="164" fontId="20" fillId="0" borderId="1" xfId="0" applyNumberFormat="1" applyFont="1" applyBorder="1" applyAlignment="1" applyProtection="1">
      <alignment horizontal="center" vertical="center"/>
      <protection locked="0"/>
    </xf>
    <xf numFmtId="164" fontId="20" fillId="0" borderId="2" xfId="0" applyNumberFormat="1" applyFont="1" applyBorder="1" applyAlignment="1" applyProtection="1">
      <alignment horizontal="center" vertical="center"/>
      <protection locked="0"/>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 fillId="13" borderId="7" xfId="0" applyFont="1" applyFill="1" applyBorder="1" applyAlignment="1">
      <alignment horizontal="center"/>
    </xf>
    <xf numFmtId="0" fontId="1" fillId="13" borderId="8" xfId="0" applyFont="1" applyFill="1" applyBorder="1" applyAlignment="1">
      <alignment horizontal="center"/>
    </xf>
    <xf numFmtId="0" fontId="1" fillId="13" borderId="9" xfId="0" applyFont="1" applyFill="1" applyBorder="1" applyAlignment="1">
      <alignment horizontal="center"/>
    </xf>
    <xf numFmtId="0" fontId="12" fillId="0" borderId="0" xfId="0" applyFont="1" applyBorder="1" applyAlignment="1">
      <alignment horizontal="center"/>
    </xf>
    <xf numFmtId="0" fontId="13" fillId="0" borderId="0" xfId="0" applyFont="1" applyBorder="1" applyAlignment="1">
      <alignment horizontal="center" wrapText="1"/>
    </xf>
    <xf numFmtId="0" fontId="18" fillId="0" borderId="0" xfId="0" applyFont="1" applyBorder="1" applyAlignment="1">
      <alignment horizontal="center"/>
    </xf>
    <xf numFmtId="0" fontId="20" fillId="0" borderId="7" xfId="0" applyFont="1" applyBorder="1" applyAlignment="1">
      <alignment horizontal="center"/>
    </xf>
    <xf numFmtId="0" fontId="20" fillId="0" borderId="6" xfId="0" applyFont="1" applyBorder="1" applyAlignment="1">
      <alignment horizontal="center"/>
    </xf>
    <xf numFmtId="0" fontId="20" fillId="0" borderId="5" xfId="0" applyFont="1" applyBorder="1" applyAlignment="1">
      <alignment horizontal="center"/>
    </xf>
    <xf numFmtId="0" fontId="6" fillId="0" borderId="0" xfId="0" applyFont="1" applyAlignment="1">
      <alignment horizontal="left" vertical="center" wrapText="1"/>
    </xf>
    <xf numFmtId="0" fontId="0" fillId="0" borderId="10" xfId="0" applyBorder="1" applyAlignment="1">
      <alignment horizontal="left"/>
    </xf>
    <xf numFmtId="0" fontId="5" fillId="2" borderId="9" xfId="0" applyFont="1" applyFill="1" applyBorder="1" applyAlignment="1">
      <alignment horizontal="center" vertical="center" textRotation="90"/>
    </xf>
    <xf numFmtId="0" fontId="5" fillId="2" borderId="11" xfId="0" applyFont="1" applyFill="1" applyBorder="1" applyAlignment="1">
      <alignment horizontal="center" vertical="center" textRotation="90"/>
    </xf>
    <xf numFmtId="0" fontId="5" fillId="2" borderId="12" xfId="0" applyFont="1" applyFill="1" applyBorder="1" applyAlignment="1">
      <alignment horizontal="center" vertical="center" textRotation="90"/>
    </xf>
    <xf numFmtId="0" fontId="19" fillId="0" borderId="0" xfId="0" applyFont="1" applyAlignment="1">
      <alignment horizontal="center"/>
    </xf>
    <xf numFmtId="0" fontId="6" fillId="0" borderId="0" xfId="0" applyFont="1" applyAlignment="1">
      <alignment horizontal="center"/>
    </xf>
    <xf numFmtId="0" fontId="4" fillId="2" borderId="4"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5" xfId="0" applyFont="1" applyFill="1" applyBorder="1" applyAlignment="1">
      <alignment horizontal="center" vertical="center"/>
    </xf>
    <xf numFmtId="0" fontId="7" fillId="5" borderId="1" xfId="0" applyFont="1" applyFill="1" applyBorder="1" applyAlignment="1">
      <alignment horizontal="center"/>
    </xf>
    <xf numFmtId="0" fontId="4" fillId="3" borderId="1" xfId="0" applyFont="1" applyFill="1" applyBorder="1" applyAlignment="1">
      <alignment horizontal="center" vertical="center" wrapText="1"/>
    </xf>
    <xf numFmtId="0" fontId="3" fillId="3" borderId="1" xfId="0" applyFont="1" applyFill="1" applyBorder="1" applyAlignment="1">
      <alignment horizontal="left" vertical="top" wrapText="1"/>
    </xf>
    <xf numFmtId="0" fontId="6" fillId="10" borderId="7" xfId="0" applyFont="1" applyFill="1" applyBorder="1" applyAlignment="1">
      <alignment horizontal="center"/>
    </xf>
    <xf numFmtId="0" fontId="6" fillId="10" borderId="6" xfId="0" applyFont="1" applyFill="1" applyBorder="1" applyAlignment="1">
      <alignment horizontal="center"/>
    </xf>
    <xf numFmtId="0" fontId="6" fillId="10" borderId="5" xfId="0" applyFont="1" applyFill="1" applyBorder="1" applyAlignment="1">
      <alignment horizontal="center"/>
    </xf>
    <xf numFmtId="0" fontId="7" fillId="6" borderId="1" xfId="0" applyFont="1" applyFill="1" applyBorder="1" applyAlignment="1">
      <alignment horizontal="center"/>
    </xf>
    <xf numFmtId="0" fontId="7" fillId="7" borderId="7" xfId="0" applyFont="1" applyFill="1" applyBorder="1" applyAlignment="1">
      <alignment horizontal="center"/>
    </xf>
    <xf numFmtId="0" fontId="7" fillId="7" borderId="6" xfId="0" applyFont="1" applyFill="1" applyBorder="1" applyAlignment="1">
      <alignment horizontal="center"/>
    </xf>
    <xf numFmtId="0" fontId="7" fillId="7" borderId="5" xfId="0" applyFont="1" applyFill="1" applyBorder="1" applyAlignment="1">
      <alignment horizontal="center"/>
    </xf>
    <xf numFmtId="0" fontId="4" fillId="3" borderId="4"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3" fillId="3" borderId="4" xfId="0" applyFont="1" applyFill="1" applyBorder="1" applyAlignment="1">
      <alignment horizontal="left" vertical="top" wrapText="1"/>
    </xf>
    <xf numFmtId="0" fontId="3" fillId="3" borderId="2" xfId="0" applyFont="1" applyFill="1" applyBorder="1" applyAlignment="1">
      <alignment horizontal="left" vertical="top" wrapText="1"/>
    </xf>
    <xf numFmtId="0" fontId="3" fillId="3" borderId="4"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6" fillId="4" borderId="4"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2" xfId="0" applyFont="1" applyFill="1" applyBorder="1" applyAlignment="1">
      <alignment horizontal="center" vertical="center"/>
    </xf>
    <xf numFmtId="0" fontId="4" fillId="4" borderId="4"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6" fillId="9" borderId="4" xfId="0" applyFont="1" applyFill="1" applyBorder="1" applyAlignment="1">
      <alignment horizontal="center" vertical="center"/>
    </xf>
    <xf numFmtId="0" fontId="6" fillId="9" borderId="3" xfId="0" applyFont="1" applyFill="1" applyBorder="1" applyAlignment="1">
      <alignment horizontal="center" vertical="center"/>
    </xf>
    <xf numFmtId="0" fontId="6" fillId="9" borderId="2" xfId="0" applyFont="1" applyFill="1" applyBorder="1" applyAlignment="1">
      <alignment horizontal="center" vertical="center"/>
    </xf>
    <xf numFmtId="0" fontId="4" fillId="9" borderId="4" xfId="0" applyFont="1" applyFill="1" applyBorder="1" applyAlignment="1">
      <alignment horizontal="center" vertical="center" wrapText="1"/>
    </xf>
    <xf numFmtId="0" fontId="4" fillId="9" borderId="3"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6" fillId="12" borderId="4" xfId="0" applyFont="1" applyFill="1" applyBorder="1" applyAlignment="1">
      <alignment horizontal="center" vertical="center"/>
    </xf>
    <xf numFmtId="0" fontId="6" fillId="12" borderId="3" xfId="0" applyFont="1" applyFill="1" applyBorder="1" applyAlignment="1">
      <alignment horizontal="center" vertical="center"/>
    </xf>
    <xf numFmtId="0" fontId="6" fillId="12" borderId="2"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2" xfId="0" applyFont="1" applyFill="1" applyBorder="1" applyAlignment="1">
      <alignment horizontal="center" vertical="center"/>
    </xf>
    <xf numFmtId="0" fontId="8" fillId="0" borderId="4" xfId="0" applyFont="1" applyBorder="1" applyAlignment="1">
      <alignment horizontal="center"/>
    </xf>
    <xf numFmtId="0" fontId="8" fillId="0" borderId="2" xfId="0" applyFont="1" applyBorder="1" applyAlignment="1">
      <alignment horizontal="center"/>
    </xf>
    <xf numFmtId="0" fontId="4" fillId="11" borderId="4" xfId="0" applyFont="1" applyFill="1" applyBorder="1" applyAlignment="1">
      <alignment horizontal="center" vertical="center" wrapText="1"/>
    </xf>
    <xf numFmtId="0" fontId="4" fillId="11" borderId="3" xfId="0" applyFont="1" applyFill="1" applyBorder="1" applyAlignment="1">
      <alignment horizontal="center" vertical="center" wrapText="1"/>
    </xf>
    <xf numFmtId="0" fontId="4" fillId="11" borderId="2" xfId="0" applyFont="1" applyFill="1" applyBorder="1" applyAlignment="1">
      <alignment horizontal="center" vertical="center" wrapText="1"/>
    </xf>
    <xf numFmtId="0" fontId="6" fillId="11" borderId="4" xfId="0" applyFont="1" applyFill="1" applyBorder="1" applyAlignment="1">
      <alignment horizontal="center" vertical="center"/>
    </xf>
    <xf numFmtId="0" fontId="6" fillId="11" borderId="3" xfId="0" applyFont="1" applyFill="1" applyBorder="1" applyAlignment="1">
      <alignment horizontal="center" vertical="center"/>
    </xf>
    <xf numFmtId="0" fontId="6" fillId="11" borderId="2" xfId="0" applyFont="1" applyFill="1" applyBorder="1" applyAlignment="1">
      <alignment horizontal="center" vertical="center"/>
    </xf>
    <xf numFmtId="0" fontId="14" fillId="0" borderId="10" xfId="0" applyFont="1" applyBorder="1" applyAlignment="1">
      <alignment horizontal="center" wrapText="1"/>
    </xf>
    <xf numFmtId="0" fontId="15" fillId="0" borderId="4"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1" xfId="0" applyFont="1" applyBorder="1" applyAlignment="1">
      <alignment horizontal="center" vertical="center" wrapText="1"/>
    </xf>
  </cellXfs>
  <cellStyles count="1">
    <cellStyle name="Normalny" xfId="0" builtinId="0"/>
  </cellStyles>
  <dxfs count="0"/>
  <tableStyles count="0" defaultTableStyle="TableStyleMedium9" defaultPivotStyle="PivotStyleLight16"/>
  <colors>
    <mruColors>
      <color rgb="FF00CC66"/>
      <color rgb="FF66CCFF"/>
      <color rgb="FFFF0000"/>
      <color rgb="FF9966FF"/>
      <color rgb="FF0099FF"/>
      <color rgb="FFFF0066"/>
      <color rgb="FF00FF00"/>
      <color rgb="FFFF33CC"/>
      <color rgb="FFCC0000"/>
      <color rgb="FFCC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381000</xdr:colOff>
      <xdr:row>0</xdr:row>
      <xdr:rowOff>66675</xdr:rowOff>
    </xdr:from>
    <xdr:to>
      <xdr:col>4</xdr:col>
      <xdr:colOff>685800</xdr:colOff>
      <xdr:row>0</xdr:row>
      <xdr:rowOff>666750</xdr:rowOff>
    </xdr:to>
    <xdr:pic>
      <xdr:nvPicPr>
        <xdr:cNvPr id="2" name="Picture 1" descr="KAPITAL_LUDZKI"/>
        <xdr:cNvPicPr>
          <a:picLocks noChangeAspect="1" noChangeArrowheads="1"/>
        </xdr:cNvPicPr>
      </xdr:nvPicPr>
      <xdr:blipFill>
        <a:blip xmlns:r="http://schemas.openxmlformats.org/officeDocument/2006/relationships" r:embed="rId1" cstate="print"/>
        <a:srcRect/>
        <a:stretch>
          <a:fillRect/>
        </a:stretch>
      </xdr:blipFill>
      <xdr:spPr bwMode="auto">
        <a:xfrm>
          <a:off x="1781175" y="66675"/>
          <a:ext cx="1133475" cy="600075"/>
        </a:xfrm>
        <a:prstGeom prst="rect">
          <a:avLst/>
        </a:prstGeom>
        <a:noFill/>
        <a:ln w="9525">
          <a:noFill/>
          <a:miter lim="800000"/>
          <a:headEnd/>
          <a:tailEnd/>
        </a:ln>
      </xdr:spPr>
    </xdr:pic>
    <xdr:clientData/>
  </xdr:twoCellAnchor>
  <xdr:twoCellAnchor>
    <xdr:from>
      <xdr:col>6</xdr:col>
      <xdr:colOff>114300</xdr:colOff>
      <xdr:row>0</xdr:row>
      <xdr:rowOff>66675</xdr:rowOff>
    </xdr:from>
    <xdr:to>
      <xdr:col>8</xdr:col>
      <xdr:colOff>104775</xdr:colOff>
      <xdr:row>0</xdr:row>
      <xdr:rowOff>609600</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5057775" y="66675"/>
          <a:ext cx="1628775" cy="5429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0</xdr:row>
      <xdr:rowOff>104775</xdr:rowOff>
    </xdr:from>
    <xdr:to>
      <xdr:col>2</xdr:col>
      <xdr:colOff>714375</xdr:colOff>
      <xdr:row>0</xdr:row>
      <xdr:rowOff>704850</xdr:rowOff>
    </xdr:to>
    <xdr:pic>
      <xdr:nvPicPr>
        <xdr:cNvPr id="2" name="Picture 1" descr="KAPITAL_LUDZKI"/>
        <xdr:cNvPicPr>
          <a:picLocks noChangeAspect="1" noChangeArrowheads="1"/>
        </xdr:cNvPicPr>
      </xdr:nvPicPr>
      <xdr:blipFill>
        <a:blip xmlns:r="http://schemas.openxmlformats.org/officeDocument/2006/relationships" r:embed="rId1" cstate="print"/>
        <a:srcRect/>
        <a:stretch>
          <a:fillRect/>
        </a:stretch>
      </xdr:blipFill>
      <xdr:spPr bwMode="auto">
        <a:xfrm>
          <a:off x="1000125" y="104775"/>
          <a:ext cx="1752600" cy="600075"/>
        </a:xfrm>
        <a:prstGeom prst="rect">
          <a:avLst/>
        </a:prstGeom>
        <a:noFill/>
        <a:ln w="9525">
          <a:noFill/>
          <a:miter lim="800000"/>
          <a:headEnd/>
          <a:tailEnd/>
        </a:ln>
      </xdr:spPr>
    </xdr:pic>
    <xdr:clientData/>
  </xdr:twoCellAnchor>
  <xdr:twoCellAnchor>
    <xdr:from>
      <xdr:col>6</xdr:col>
      <xdr:colOff>114300</xdr:colOff>
      <xdr:row>0</xdr:row>
      <xdr:rowOff>66675</xdr:rowOff>
    </xdr:from>
    <xdr:to>
      <xdr:col>8</xdr:col>
      <xdr:colOff>104775</xdr:colOff>
      <xdr:row>0</xdr:row>
      <xdr:rowOff>609600</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5810250" y="66675"/>
          <a:ext cx="1704975" cy="5429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9"/>
  <sheetViews>
    <sheetView tabSelected="1" topLeftCell="A16" zoomScaleNormal="100" workbookViewId="0">
      <selection activeCell="N8" sqref="N8"/>
    </sheetView>
  </sheetViews>
  <sheetFormatPr defaultRowHeight="14.25"/>
  <cols>
    <col min="1" max="1" width="6" customWidth="1"/>
    <col min="2" max="2" width="6.375" customWidth="1"/>
    <col min="3" max="3" width="4.875" customWidth="1"/>
    <col min="4" max="4" width="13.875" customWidth="1"/>
    <col min="5" max="5" width="44.125" customWidth="1"/>
    <col min="6" max="6" width="6.25" customWidth="1"/>
    <col min="7" max="7" width="4.375" customWidth="1"/>
    <col min="8" max="8" width="7.75" customWidth="1"/>
    <col min="9" max="9" width="9.75" customWidth="1"/>
  </cols>
  <sheetData>
    <row r="1" spans="1:12" ht="61.5" customHeight="1">
      <c r="B1" s="129" t="s">
        <v>175</v>
      </c>
      <c r="C1" s="129"/>
      <c r="D1" s="129"/>
      <c r="E1" s="129"/>
      <c r="F1" s="129"/>
      <c r="G1" s="129"/>
      <c r="H1" s="129"/>
      <c r="I1" s="129"/>
    </row>
    <row r="2" spans="1:12" ht="15" customHeight="1">
      <c r="B2" s="130" t="s">
        <v>176</v>
      </c>
      <c r="C2" s="130"/>
      <c r="D2" s="130"/>
      <c r="E2" s="130"/>
      <c r="F2" s="130"/>
      <c r="G2" s="130"/>
      <c r="H2" s="130"/>
      <c r="I2" s="130"/>
    </row>
    <row r="3" spans="1:12" ht="15">
      <c r="A3" s="140" t="s">
        <v>210</v>
      </c>
      <c r="B3" s="140"/>
      <c r="C3" s="140"/>
      <c r="D3" s="140"/>
      <c r="E3" s="140"/>
      <c r="F3" s="140"/>
      <c r="G3" s="140"/>
      <c r="H3" s="140"/>
      <c r="I3" s="140"/>
      <c r="J3" s="100"/>
      <c r="K3" s="100"/>
      <c r="L3" s="100"/>
    </row>
    <row r="4" spans="1:12" ht="15">
      <c r="D4" s="131" t="s">
        <v>185</v>
      </c>
      <c r="E4" s="131"/>
      <c r="F4" s="131"/>
      <c r="G4" s="131"/>
      <c r="H4" s="131"/>
      <c r="I4" s="131"/>
    </row>
    <row r="5" spans="1:12" ht="15" customHeight="1">
      <c r="A5" s="141" t="s">
        <v>209</v>
      </c>
      <c r="B5" s="141"/>
      <c r="C5" s="141"/>
      <c r="D5" s="141"/>
      <c r="E5" s="141"/>
      <c r="F5" s="141"/>
      <c r="G5" s="141"/>
      <c r="H5" s="141"/>
      <c r="I5" s="141"/>
    </row>
    <row r="6" spans="1:12" ht="15" customHeight="1">
      <c r="A6" s="118"/>
      <c r="B6" s="118"/>
      <c r="C6" s="118"/>
      <c r="D6" s="118"/>
      <c r="E6" s="118"/>
      <c r="F6" s="118"/>
      <c r="G6" s="118"/>
      <c r="H6" s="118"/>
      <c r="I6" s="118"/>
    </row>
    <row r="7" spans="1:12">
      <c r="A7" s="136" t="s">
        <v>206</v>
      </c>
      <c r="B7" s="136"/>
      <c r="C7" s="136"/>
      <c r="D7" s="136"/>
      <c r="E7" s="136"/>
      <c r="F7" s="136"/>
      <c r="G7" s="136"/>
      <c r="H7" s="136"/>
      <c r="I7" s="136"/>
    </row>
    <row r="8" spans="1:12" ht="52.5" customHeight="1">
      <c r="A8" s="101" t="s">
        <v>80</v>
      </c>
      <c r="B8" s="102" t="s">
        <v>79</v>
      </c>
      <c r="C8" s="103" t="s">
        <v>78</v>
      </c>
      <c r="D8" s="103" t="s">
        <v>77</v>
      </c>
      <c r="E8" s="103" t="s">
        <v>76</v>
      </c>
      <c r="F8" s="103" t="s">
        <v>75</v>
      </c>
      <c r="G8" s="103" t="s">
        <v>74</v>
      </c>
      <c r="H8" s="103" t="s">
        <v>201</v>
      </c>
      <c r="I8" s="103" t="s">
        <v>182</v>
      </c>
    </row>
    <row r="9" spans="1:12" ht="14.25" customHeight="1">
      <c r="A9" s="126" t="s">
        <v>184</v>
      </c>
      <c r="B9" s="127"/>
      <c r="C9" s="127"/>
      <c r="D9" s="127"/>
      <c r="E9" s="127"/>
      <c r="F9" s="127"/>
      <c r="G9" s="127"/>
      <c r="H9" s="127"/>
      <c r="I9" s="128"/>
    </row>
    <row r="10" spans="1:12" ht="21.75" customHeight="1">
      <c r="A10" s="137" t="s">
        <v>140</v>
      </c>
      <c r="B10" s="123">
        <v>66</v>
      </c>
      <c r="C10" s="123">
        <v>12</v>
      </c>
      <c r="D10" s="123" t="s">
        <v>127</v>
      </c>
      <c r="E10" s="112" t="s">
        <v>119</v>
      </c>
      <c r="F10" s="104" t="s">
        <v>0</v>
      </c>
      <c r="G10" s="104">
        <v>50</v>
      </c>
      <c r="H10" s="105"/>
      <c r="I10" s="110">
        <f>G10*H10</f>
        <v>0</v>
      </c>
    </row>
    <row r="11" spans="1:12" ht="14.25" customHeight="1">
      <c r="A11" s="138"/>
      <c r="B11" s="124"/>
      <c r="C11" s="124"/>
      <c r="D11" s="124"/>
      <c r="E11" s="113" t="s">
        <v>120</v>
      </c>
      <c r="F11" s="104" t="s">
        <v>0</v>
      </c>
      <c r="G11" s="104">
        <v>50</v>
      </c>
      <c r="H11" s="105"/>
      <c r="I11" s="110">
        <f t="shared" ref="I11:I73" si="0">G11*H11</f>
        <v>0</v>
      </c>
    </row>
    <row r="12" spans="1:12" ht="14.25" customHeight="1">
      <c r="A12" s="138"/>
      <c r="B12" s="124"/>
      <c r="C12" s="124"/>
      <c r="D12" s="124"/>
      <c r="E12" s="113" t="s">
        <v>121</v>
      </c>
      <c r="F12" s="104" t="s">
        <v>0</v>
      </c>
      <c r="G12" s="104">
        <v>50</v>
      </c>
      <c r="H12" s="105"/>
      <c r="I12" s="110">
        <f t="shared" si="0"/>
        <v>0</v>
      </c>
    </row>
    <row r="13" spans="1:12" ht="14.25" customHeight="1">
      <c r="A13" s="138"/>
      <c r="B13" s="124"/>
      <c r="C13" s="124"/>
      <c r="D13" s="124"/>
      <c r="E13" s="113" t="s">
        <v>122</v>
      </c>
      <c r="F13" s="104" t="s">
        <v>0</v>
      </c>
      <c r="G13" s="104">
        <v>20</v>
      </c>
      <c r="H13" s="105"/>
      <c r="I13" s="110">
        <f t="shared" si="0"/>
        <v>0</v>
      </c>
    </row>
    <row r="14" spans="1:12" ht="14.25" customHeight="1">
      <c r="A14" s="138"/>
      <c r="B14" s="124"/>
      <c r="C14" s="124"/>
      <c r="D14" s="124"/>
      <c r="E14" s="113" t="s">
        <v>123</v>
      </c>
      <c r="F14" s="104" t="s">
        <v>0</v>
      </c>
      <c r="G14" s="104">
        <v>20</v>
      </c>
      <c r="H14" s="105"/>
      <c r="I14" s="110">
        <f t="shared" si="0"/>
        <v>0</v>
      </c>
    </row>
    <row r="15" spans="1:12" ht="30.75" customHeight="1">
      <c r="A15" s="138"/>
      <c r="B15" s="124"/>
      <c r="C15" s="124"/>
      <c r="D15" s="124"/>
      <c r="E15" s="112" t="s">
        <v>124</v>
      </c>
      <c r="F15" s="104" t="s">
        <v>0</v>
      </c>
      <c r="G15" s="104">
        <v>10</v>
      </c>
      <c r="H15" s="105"/>
      <c r="I15" s="110">
        <f t="shared" si="0"/>
        <v>0</v>
      </c>
    </row>
    <row r="16" spans="1:12" ht="27" customHeight="1">
      <c r="A16" s="138"/>
      <c r="B16" s="124"/>
      <c r="C16" s="124"/>
      <c r="D16" s="124"/>
      <c r="E16" s="112" t="s">
        <v>125</v>
      </c>
      <c r="F16" s="104" t="s">
        <v>0</v>
      </c>
      <c r="G16" s="104">
        <v>5</v>
      </c>
      <c r="H16" s="105"/>
      <c r="I16" s="110">
        <f t="shared" si="0"/>
        <v>0</v>
      </c>
    </row>
    <row r="17" spans="1:9" ht="20.25" customHeight="1">
      <c r="A17" s="138"/>
      <c r="B17" s="124"/>
      <c r="C17" s="124"/>
      <c r="D17" s="124"/>
      <c r="E17" s="112" t="s">
        <v>82</v>
      </c>
      <c r="F17" s="106" t="s">
        <v>21</v>
      </c>
      <c r="G17" s="107">
        <v>1</v>
      </c>
      <c r="H17" s="119"/>
      <c r="I17" s="110">
        <f t="shared" si="0"/>
        <v>0</v>
      </c>
    </row>
    <row r="18" spans="1:9" ht="14.25" customHeight="1">
      <c r="A18" s="138"/>
      <c r="B18" s="124"/>
      <c r="C18" s="124"/>
      <c r="D18" s="124"/>
      <c r="E18" s="114" t="s">
        <v>64</v>
      </c>
      <c r="F18" s="106" t="s">
        <v>21</v>
      </c>
      <c r="G18" s="107">
        <v>2</v>
      </c>
      <c r="H18" s="119"/>
      <c r="I18" s="110">
        <f t="shared" si="0"/>
        <v>0</v>
      </c>
    </row>
    <row r="19" spans="1:9" ht="14.25" customHeight="1">
      <c r="A19" s="138"/>
      <c r="B19" s="124"/>
      <c r="C19" s="124"/>
      <c r="D19" s="124"/>
      <c r="E19" s="114" t="s">
        <v>63</v>
      </c>
      <c r="F19" s="106" t="s">
        <v>21</v>
      </c>
      <c r="G19" s="107">
        <v>2</v>
      </c>
      <c r="H19" s="119"/>
      <c r="I19" s="110">
        <f t="shared" si="0"/>
        <v>0</v>
      </c>
    </row>
    <row r="20" spans="1:9" ht="14.25" customHeight="1">
      <c r="A20" s="138"/>
      <c r="B20" s="124"/>
      <c r="C20" s="124"/>
      <c r="D20" s="124"/>
      <c r="E20" s="114" t="s">
        <v>62</v>
      </c>
      <c r="F20" s="106" t="s">
        <v>21</v>
      </c>
      <c r="G20" s="107">
        <v>2</v>
      </c>
      <c r="H20" s="119"/>
      <c r="I20" s="110">
        <f t="shared" si="0"/>
        <v>0</v>
      </c>
    </row>
    <row r="21" spans="1:9" ht="14.25" customHeight="1">
      <c r="A21" s="138"/>
      <c r="B21" s="124"/>
      <c r="C21" s="124"/>
      <c r="D21" s="124"/>
      <c r="E21" s="114" t="s">
        <v>61</v>
      </c>
      <c r="F21" s="106" t="s">
        <v>21</v>
      </c>
      <c r="G21" s="107">
        <v>2</v>
      </c>
      <c r="H21" s="119"/>
      <c r="I21" s="110">
        <f t="shared" si="0"/>
        <v>0</v>
      </c>
    </row>
    <row r="22" spans="1:9" ht="14.25" customHeight="1">
      <c r="A22" s="138"/>
      <c r="B22" s="124"/>
      <c r="C22" s="124"/>
      <c r="D22" s="124"/>
      <c r="E22" s="114" t="s">
        <v>60</v>
      </c>
      <c r="F22" s="106" t="s">
        <v>21</v>
      </c>
      <c r="G22" s="107">
        <v>1</v>
      </c>
      <c r="H22" s="119"/>
      <c r="I22" s="110">
        <f t="shared" si="0"/>
        <v>0</v>
      </c>
    </row>
    <row r="23" spans="1:9" ht="18" customHeight="1">
      <c r="A23" s="138"/>
      <c r="B23" s="124"/>
      <c r="C23" s="124"/>
      <c r="D23" s="124"/>
      <c r="E23" s="115" t="s">
        <v>59</v>
      </c>
      <c r="F23" s="106" t="s">
        <v>21</v>
      </c>
      <c r="G23" s="107">
        <v>0.5</v>
      </c>
      <c r="H23" s="119"/>
      <c r="I23" s="110">
        <f t="shared" si="0"/>
        <v>0</v>
      </c>
    </row>
    <row r="24" spans="1:9" ht="14.25" customHeight="1">
      <c r="A24" s="138"/>
      <c r="B24" s="124"/>
      <c r="C24" s="124"/>
      <c r="D24" s="124"/>
      <c r="E24" s="114" t="s">
        <v>58</v>
      </c>
      <c r="F24" s="106" t="s">
        <v>21</v>
      </c>
      <c r="G24" s="107">
        <v>0.5</v>
      </c>
      <c r="H24" s="119"/>
      <c r="I24" s="110">
        <f t="shared" si="0"/>
        <v>0</v>
      </c>
    </row>
    <row r="25" spans="1:9" ht="21" customHeight="1">
      <c r="A25" s="138"/>
      <c r="B25" s="124"/>
      <c r="C25" s="124"/>
      <c r="D25" s="124"/>
      <c r="E25" s="115" t="s">
        <v>57</v>
      </c>
      <c r="F25" s="106" t="s">
        <v>21</v>
      </c>
      <c r="G25" s="107">
        <v>0.5</v>
      </c>
      <c r="H25" s="119"/>
      <c r="I25" s="110">
        <f t="shared" si="0"/>
        <v>0</v>
      </c>
    </row>
    <row r="26" spans="1:9" ht="16.5" customHeight="1">
      <c r="A26" s="138"/>
      <c r="B26" s="124"/>
      <c r="C26" s="124"/>
      <c r="D26" s="124"/>
      <c r="E26" s="115" t="s">
        <v>56</v>
      </c>
      <c r="F26" s="106" t="s">
        <v>21</v>
      </c>
      <c r="G26" s="107">
        <v>0.5</v>
      </c>
      <c r="H26" s="119"/>
      <c r="I26" s="110">
        <f t="shared" si="0"/>
        <v>0</v>
      </c>
    </row>
    <row r="27" spans="1:9" ht="17.25" customHeight="1">
      <c r="A27" s="138"/>
      <c r="B27" s="124"/>
      <c r="C27" s="124"/>
      <c r="D27" s="124"/>
      <c r="E27" s="115" t="s">
        <v>55</v>
      </c>
      <c r="F27" s="106" t="s">
        <v>141</v>
      </c>
      <c r="G27" s="107">
        <v>1</v>
      </c>
      <c r="H27" s="119"/>
      <c r="I27" s="110">
        <f t="shared" si="0"/>
        <v>0</v>
      </c>
    </row>
    <row r="28" spans="1:9" ht="18.75" customHeight="1">
      <c r="A28" s="138"/>
      <c r="B28" s="124"/>
      <c r="C28" s="124"/>
      <c r="D28" s="124"/>
      <c r="E28" s="115" t="s">
        <v>54</v>
      </c>
      <c r="F28" s="106" t="s">
        <v>141</v>
      </c>
      <c r="G28" s="107">
        <v>1</v>
      </c>
      <c r="H28" s="119"/>
      <c r="I28" s="110">
        <f t="shared" si="0"/>
        <v>0</v>
      </c>
    </row>
    <row r="29" spans="1:9" ht="16.5" customHeight="1">
      <c r="A29" s="138"/>
      <c r="B29" s="124"/>
      <c r="C29" s="124"/>
      <c r="D29" s="124"/>
      <c r="E29" s="115" t="s">
        <v>53</v>
      </c>
      <c r="F29" s="106" t="s">
        <v>141</v>
      </c>
      <c r="G29" s="107">
        <v>1</v>
      </c>
      <c r="H29" s="119"/>
      <c r="I29" s="110">
        <f t="shared" si="0"/>
        <v>0</v>
      </c>
    </row>
    <row r="30" spans="1:9" ht="14.25" customHeight="1">
      <c r="A30" s="138"/>
      <c r="B30" s="124"/>
      <c r="C30" s="124"/>
      <c r="D30" s="124"/>
      <c r="E30" s="114" t="s">
        <v>52</v>
      </c>
      <c r="F30" s="106" t="s">
        <v>141</v>
      </c>
      <c r="G30" s="107">
        <v>1</v>
      </c>
      <c r="H30" s="119"/>
      <c r="I30" s="110">
        <f t="shared" si="0"/>
        <v>0</v>
      </c>
    </row>
    <row r="31" spans="1:9" ht="14.25" customHeight="1">
      <c r="A31" s="138"/>
      <c r="B31" s="124"/>
      <c r="C31" s="124"/>
      <c r="D31" s="124"/>
      <c r="E31" s="114" t="s">
        <v>51</v>
      </c>
      <c r="F31" s="106" t="s">
        <v>141</v>
      </c>
      <c r="G31" s="107">
        <v>1</v>
      </c>
      <c r="H31" s="119"/>
      <c r="I31" s="110">
        <f t="shared" si="0"/>
        <v>0</v>
      </c>
    </row>
    <row r="32" spans="1:9" ht="14.25" customHeight="1">
      <c r="A32" s="138"/>
      <c r="B32" s="124"/>
      <c r="C32" s="124"/>
      <c r="D32" s="124"/>
      <c r="E32" s="114" t="s">
        <v>50</v>
      </c>
      <c r="F32" s="106" t="s">
        <v>141</v>
      </c>
      <c r="G32" s="107">
        <v>2</v>
      </c>
      <c r="H32" s="119"/>
      <c r="I32" s="110">
        <f t="shared" si="0"/>
        <v>0</v>
      </c>
    </row>
    <row r="33" spans="1:9" ht="14.25" customHeight="1">
      <c r="A33" s="138"/>
      <c r="B33" s="124"/>
      <c r="C33" s="124"/>
      <c r="D33" s="124"/>
      <c r="E33" s="114" t="s">
        <v>49</v>
      </c>
      <c r="F33" s="106" t="s">
        <v>141</v>
      </c>
      <c r="G33" s="107">
        <v>2</v>
      </c>
      <c r="H33" s="119"/>
      <c r="I33" s="110">
        <f t="shared" si="0"/>
        <v>0</v>
      </c>
    </row>
    <row r="34" spans="1:9" ht="14.25" customHeight="1">
      <c r="A34" s="138"/>
      <c r="B34" s="124"/>
      <c r="C34" s="124"/>
      <c r="D34" s="124"/>
      <c r="E34" s="114" t="s">
        <v>48</v>
      </c>
      <c r="F34" s="106" t="s">
        <v>141</v>
      </c>
      <c r="G34" s="107">
        <v>1</v>
      </c>
      <c r="H34" s="119"/>
      <c r="I34" s="110">
        <f t="shared" si="0"/>
        <v>0</v>
      </c>
    </row>
    <row r="35" spans="1:9" ht="14.25" customHeight="1">
      <c r="A35" s="138"/>
      <c r="B35" s="124"/>
      <c r="C35" s="124"/>
      <c r="D35" s="124"/>
      <c r="E35" s="114" t="s">
        <v>47</v>
      </c>
      <c r="F35" s="107" t="s">
        <v>21</v>
      </c>
      <c r="G35" s="107">
        <v>1</v>
      </c>
      <c r="H35" s="119"/>
      <c r="I35" s="110">
        <f t="shared" si="0"/>
        <v>0</v>
      </c>
    </row>
    <row r="36" spans="1:9" ht="14.25" customHeight="1">
      <c r="A36" s="138"/>
      <c r="B36" s="124"/>
      <c r="C36" s="124"/>
      <c r="D36" s="124"/>
      <c r="E36" s="114" t="s">
        <v>46</v>
      </c>
      <c r="F36" s="107" t="s">
        <v>21</v>
      </c>
      <c r="G36" s="107">
        <v>1</v>
      </c>
      <c r="H36" s="119"/>
      <c r="I36" s="110">
        <f t="shared" si="0"/>
        <v>0</v>
      </c>
    </row>
    <row r="37" spans="1:9" ht="14.25" customHeight="1">
      <c r="A37" s="138"/>
      <c r="B37" s="124"/>
      <c r="C37" s="124"/>
      <c r="D37" s="124"/>
      <c r="E37" s="114" t="s">
        <v>45</v>
      </c>
      <c r="F37" s="107" t="s">
        <v>21</v>
      </c>
      <c r="G37" s="107">
        <v>1</v>
      </c>
      <c r="H37" s="119"/>
      <c r="I37" s="110">
        <f t="shared" si="0"/>
        <v>0</v>
      </c>
    </row>
    <row r="38" spans="1:9" ht="14.25" customHeight="1">
      <c r="A38" s="138"/>
      <c r="B38" s="124"/>
      <c r="C38" s="124"/>
      <c r="D38" s="124"/>
      <c r="E38" s="114" t="s">
        <v>44</v>
      </c>
      <c r="F38" s="107" t="s">
        <v>21</v>
      </c>
      <c r="G38" s="107">
        <v>1</v>
      </c>
      <c r="H38" s="119"/>
      <c r="I38" s="110">
        <f t="shared" si="0"/>
        <v>0</v>
      </c>
    </row>
    <row r="39" spans="1:9" ht="14.25" customHeight="1">
      <c r="A39" s="138"/>
      <c r="B39" s="124"/>
      <c r="C39" s="124"/>
      <c r="D39" s="124"/>
      <c r="E39" s="114" t="s">
        <v>43</v>
      </c>
      <c r="F39" s="107" t="s">
        <v>21</v>
      </c>
      <c r="G39" s="107">
        <v>2</v>
      </c>
      <c r="H39" s="119"/>
      <c r="I39" s="110">
        <f t="shared" si="0"/>
        <v>0</v>
      </c>
    </row>
    <row r="40" spans="1:9" ht="14.25" customHeight="1">
      <c r="A40" s="138"/>
      <c r="B40" s="124"/>
      <c r="C40" s="124"/>
      <c r="D40" s="124"/>
      <c r="E40" s="114" t="s">
        <v>42</v>
      </c>
      <c r="F40" s="107" t="s">
        <v>21</v>
      </c>
      <c r="G40" s="107">
        <v>1</v>
      </c>
      <c r="H40" s="119"/>
      <c r="I40" s="110">
        <f t="shared" si="0"/>
        <v>0</v>
      </c>
    </row>
    <row r="41" spans="1:9" ht="14.25" customHeight="1">
      <c r="A41" s="138"/>
      <c r="B41" s="124"/>
      <c r="C41" s="124"/>
      <c r="D41" s="124"/>
      <c r="E41" s="114" t="s">
        <v>41</v>
      </c>
      <c r="F41" s="107" t="s">
        <v>21</v>
      </c>
      <c r="G41" s="107">
        <v>1</v>
      </c>
      <c r="H41" s="119"/>
      <c r="I41" s="110">
        <f t="shared" si="0"/>
        <v>0</v>
      </c>
    </row>
    <row r="42" spans="1:9" ht="14.25" customHeight="1">
      <c r="A42" s="138"/>
      <c r="B42" s="124"/>
      <c r="C42" s="124"/>
      <c r="D42" s="124"/>
      <c r="E42" s="114" t="s">
        <v>40</v>
      </c>
      <c r="F42" s="107" t="s">
        <v>21</v>
      </c>
      <c r="G42" s="107">
        <v>1</v>
      </c>
      <c r="H42" s="119"/>
      <c r="I42" s="110">
        <f t="shared" si="0"/>
        <v>0</v>
      </c>
    </row>
    <row r="43" spans="1:9" ht="14.25" customHeight="1">
      <c r="A43" s="138"/>
      <c r="B43" s="124"/>
      <c r="C43" s="124"/>
      <c r="D43" s="124"/>
      <c r="E43" s="114" t="s">
        <v>39</v>
      </c>
      <c r="F43" s="107" t="s">
        <v>21</v>
      </c>
      <c r="G43" s="107">
        <v>1</v>
      </c>
      <c r="H43" s="119"/>
      <c r="I43" s="110">
        <f t="shared" si="0"/>
        <v>0</v>
      </c>
    </row>
    <row r="44" spans="1:9" ht="14.25" customHeight="1">
      <c r="A44" s="138"/>
      <c r="B44" s="124"/>
      <c r="C44" s="124"/>
      <c r="D44" s="124"/>
      <c r="E44" s="114" t="s">
        <v>38</v>
      </c>
      <c r="F44" s="107" t="s">
        <v>21</v>
      </c>
      <c r="G44" s="107">
        <v>2</v>
      </c>
      <c r="H44" s="119"/>
      <c r="I44" s="110">
        <f t="shared" si="0"/>
        <v>0</v>
      </c>
    </row>
    <row r="45" spans="1:9" ht="14.25" customHeight="1">
      <c r="A45" s="138"/>
      <c r="B45" s="124"/>
      <c r="C45" s="124"/>
      <c r="D45" s="124"/>
      <c r="E45" s="114" t="s">
        <v>37</v>
      </c>
      <c r="F45" s="107" t="s">
        <v>21</v>
      </c>
      <c r="G45" s="107">
        <v>1</v>
      </c>
      <c r="H45" s="119"/>
      <c r="I45" s="110">
        <f t="shared" si="0"/>
        <v>0</v>
      </c>
    </row>
    <row r="46" spans="1:9" ht="14.25" customHeight="1">
      <c r="A46" s="138"/>
      <c r="B46" s="124"/>
      <c r="C46" s="124"/>
      <c r="D46" s="124"/>
      <c r="E46" s="114" t="s">
        <v>36</v>
      </c>
      <c r="F46" s="107" t="s">
        <v>21</v>
      </c>
      <c r="G46" s="107">
        <v>2</v>
      </c>
      <c r="H46" s="119"/>
      <c r="I46" s="110">
        <f t="shared" si="0"/>
        <v>0</v>
      </c>
    </row>
    <row r="47" spans="1:9" ht="14.25" customHeight="1">
      <c r="A47" s="138"/>
      <c r="B47" s="124"/>
      <c r="C47" s="124"/>
      <c r="D47" s="124"/>
      <c r="E47" s="114" t="s">
        <v>35</v>
      </c>
      <c r="F47" s="107" t="s">
        <v>21</v>
      </c>
      <c r="G47" s="107">
        <v>1</v>
      </c>
      <c r="H47" s="119"/>
      <c r="I47" s="110">
        <f t="shared" si="0"/>
        <v>0</v>
      </c>
    </row>
    <row r="48" spans="1:9" ht="14.25" customHeight="1">
      <c r="A48" s="138"/>
      <c r="B48" s="124"/>
      <c r="C48" s="124"/>
      <c r="D48" s="124"/>
      <c r="E48" s="114" t="s">
        <v>34</v>
      </c>
      <c r="F48" s="106" t="s">
        <v>21</v>
      </c>
      <c r="G48" s="107">
        <v>0.5</v>
      </c>
      <c r="H48" s="119"/>
      <c r="I48" s="110">
        <f t="shared" si="0"/>
        <v>0</v>
      </c>
    </row>
    <row r="49" spans="1:9" ht="14.25" customHeight="1">
      <c r="A49" s="138"/>
      <c r="B49" s="124"/>
      <c r="C49" s="124"/>
      <c r="D49" s="124"/>
      <c r="E49" s="114" t="s">
        <v>33</v>
      </c>
      <c r="F49" s="106" t="s">
        <v>21</v>
      </c>
      <c r="G49" s="107">
        <v>0.5</v>
      </c>
      <c r="H49" s="119"/>
      <c r="I49" s="110">
        <f t="shared" si="0"/>
        <v>0</v>
      </c>
    </row>
    <row r="50" spans="1:9" ht="14.25" customHeight="1">
      <c r="A50" s="138"/>
      <c r="B50" s="124"/>
      <c r="C50" s="124"/>
      <c r="D50" s="124"/>
      <c r="E50" s="114" t="s">
        <v>32</v>
      </c>
      <c r="F50" s="106" t="s">
        <v>21</v>
      </c>
      <c r="G50" s="107">
        <v>0.5</v>
      </c>
      <c r="H50" s="119"/>
      <c r="I50" s="110">
        <f t="shared" si="0"/>
        <v>0</v>
      </c>
    </row>
    <row r="51" spans="1:9" ht="14.25" customHeight="1">
      <c r="A51" s="138"/>
      <c r="B51" s="124"/>
      <c r="C51" s="124"/>
      <c r="D51" s="124"/>
      <c r="E51" s="114" t="s">
        <v>31</v>
      </c>
      <c r="F51" s="106" t="s">
        <v>21</v>
      </c>
      <c r="G51" s="107">
        <v>0.5</v>
      </c>
      <c r="H51" s="119"/>
      <c r="I51" s="110">
        <f t="shared" si="0"/>
        <v>0</v>
      </c>
    </row>
    <row r="52" spans="1:9" ht="14.25" customHeight="1">
      <c r="A52" s="138"/>
      <c r="B52" s="124"/>
      <c r="C52" s="124"/>
      <c r="D52" s="124"/>
      <c r="E52" s="114" t="s">
        <v>30</v>
      </c>
      <c r="F52" s="106" t="s">
        <v>21</v>
      </c>
      <c r="G52" s="107">
        <v>0.5</v>
      </c>
      <c r="H52" s="119"/>
      <c r="I52" s="110">
        <f t="shared" si="0"/>
        <v>0</v>
      </c>
    </row>
    <row r="53" spans="1:9" ht="14.25" customHeight="1">
      <c r="A53" s="138"/>
      <c r="B53" s="124"/>
      <c r="C53" s="124"/>
      <c r="D53" s="124"/>
      <c r="E53" s="114" t="s">
        <v>29</v>
      </c>
      <c r="F53" s="106" t="s">
        <v>21</v>
      </c>
      <c r="G53" s="107">
        <v>0.5</v>
      </c>
      <c r="H53" s="119"/>
      <c r="I53" s="110">
        <f t="shared" si="0"/>
        <v>0</v>
      </c>
    </row>
    <row r="54" spans="1:9" ht="14.25" customHeight="1">
      <c r="A54" s="138"/>
      <c r="B54" s="124"/>
      <c r="C54" s="124"/>
      <c r="D54" s="124"/>
      <c r="E54" s="114" t="s">
        <v>28</v>
      </c>
      <c r="F54" s="106" t="s">
        <v>21</v>
      </c>
      <c r="G54" s="107">
        <v>0.5</v>
      </c>
      <c r="H54" s="119"/>
      <c r="I54" s="110">
        <f t="shared" si="0"/>
        <v>0</v>
      </c>
    </row>
    <row r="55" spans="1:9" ht="14.25" customHeight="1">
      <c r="A55" s="138"/>
      <c r="B55" s="124"/>
      <c r="C55" s="124"/>
      <c r="D55" s="124"/>
      <c r="E55" s="114" t="s">
        <v>27</v>
      </c>
      <c r="F55" s="106" t="s">
        <v>21</v>
      </c>
      <c r="G55" s="107">
        <v>0.5</v>
      </c>
      <c r="H55" s="119"/>
      <c r="I55" s="110">
        <f t="shared" si="0"/>
        <v>0</v>
      </c>
    </row>
    <row r="56" spans="1:9" ht="14.25" customHeight="1">
      <c r="A56" s="138"/>
      <c r="B56" s="124"/>
      <c r="C56" s="124"/>
      <c r="D56" s="124"/>
      <c r="E56" s="114" t="s">
        <v>26</v>
      </c>
      <c r="F56" s="106" t="s">
        <v>0</v>
      </c>
      <c r="G56" s="107">
        <v>50</v>
      </c>
      <c r="H56" s="119"/>
      <c r="I56" s="110">
        <f t="shared" si="0"/>
        <v>0</v>
      </c>
    </row>
    <row r="57" spans="1:9" ht="14.25" customHeight="1">
      <c r="A57" s="138"/>
      <c r="B57" s="124"/>
      <c r="C57" s="124"/>
      <c r="D57" s="124"/>
      <c r="E57" s="114" t="s">
        <v>25</v>
      </c>
      <c r="F57" s="106" t="s">
        <v>21</v>
      </c>
      <c r="G57" s="107">
        <v>0.5</v>
      </c>
      <c r="H57" s="119"/>
      <c r="I57" s="110">
        <f t="shared" si="0"/>
        <v>0</v>
      </c>
    </row>
    <row r="58" spans="1:9" ht="14.25" customHeight="1">
      <c r="A58" s="138"/>
      <c r="B58" s="124"/>
      <c r="C58" s="124"/>
      <c r="D58" s="124"/>
      <c r="E58" s="114" t="s">
        <v>24</v>
      </c>
      <c r="F58" s="106" t="s">
        <v>21</v>
      </c>
      <c r="G58" s="107">
        <v>0.5</v>
      </c>
      <c r="H58" s="119"/>
      <c r="I58" s="110">
        <f t="shared" si="0"/>
        <v>0</v>
      </c>
    </row>
    <row r="59" spans="1:9" ht="14.25" customHeight="1">
      <c r="A59" s="138"/>
      <c r="B59" s="124"/>
      <c r="C59" s="124"/>
      <c r="D59" s="124"/>
      <c r="E59" s="113" t="s">
        <v>23</v>
      </c>
      <c r="F59" s="104" t="s">
        <v>21</v>
      </c>
      <c r="G59" s="104">
        <v>0.5</v>
      </c>
      <c r="H59" s="108"/>
      <c r="I59" s="110">
        <f t="shared" si="0"/>
        <v>0</v>
      </c>
    </row>
    <row r="60" spans="1:9" ht="14.25" customHeight="1">
      <c r="A60" s="138"/>
      <c r="B60" s="124"/>
      <c r="C60" s="124"/>
      <c r="D60" s="124"/>
      <c r="E60" s="113" t="s">
        <v>22</v>
      </c>
      <c r="F60" s="104" t="s">
        <v>21</v>
      </c>
      <c r="G60" s="104">
        <v>0.5</v>
      </c>
      <c r="H60" s="108"/>
      <c r="I60" s="110">
        <f t="shared" si="0"/>
        <v>0</v>
      </c>
    </row>
    <row r="61" spans="1:9" ht="14.25" customHeight="1">
      <c r="A61" s="138"/>
      <c r="B61" s="125"/>
      <c r="C61" s="125"/>
      <c r="D61" s="125"/>
      <c r="E61" s="113" t="s">
        <v>126</v>
      </c>
      <c r="F61" s="104" t="s">
        <v>21</v>
      </c>
      <c r="G61" s="104">
        <v>3</v>
      </c>
      <c r="H61" s="108"/>
      <c r="I61" s="110">
        <f t="shared" si="0"/>
        <v>0</v>
      </c>
    </row>
    <row r="62" spans="1:9" ht="36">
      <c r="A62" s="138"/>
      <c r="B62" s="123">
        <v>82</v>
      </c>
      <c r="C62" s="142">
        <v>13</v>
      </c>
      <c r="D62" s="123" t="s">
        <v>139</v>
      </c>
      <c r="E62" s="116" t="s">
        <v>192</v>
      </c>
      <c r="F62" s="109" t="s">
        <v>20</v>
      </c>
      <c r="G62" s="109">
        <v>4</v>
      </c>
      <c r="H62" s="110"/>
      <c r="I62" s="110">
        <f t="shared" si="0"/>
        <v>0</v>
      </c>
    </row>
    <row r="63" spans="1:9" ht="36">
      <c r="A63" s="138"/>
      <c r="B63" s="124"/>
      <c r="C63" s="143"/>
      <c r="D63" s="124"/>
      <c r="E63" s="112" t="s">
        <v>193</v>
      </c>
      <c r="F63" s="109" t="s">
        <v>20</v>
      </c>
      <c r="G63" s="109">
        <v>4</v>
      </c>
      <c r="H63" s="110"/>
      <c r="I63" s="110">
        <f t="shared" si="0"/>
        <v>0</v>
      </c>
    </row>
    <row r="64" spans="1:9" ht="14.25" customHeight="1">
      <c r="A64" s="138"/>
      <c r="B64" s="124"/>
      <c r="C64" s="143"/>
      <c r="D64" s="124"/>
      <c r="E64" s="116" t="s">
        <v>130</v>
      </c>
      <c r="F64" s="109" t="s">
        <v>0</v>
      </c>
      <c r="G64" s="109">
        <v>8</v>
      </c>
      <c r="H64" s="110"/>
      <c r="I64" s="110">
        <f t="shared" si="0"/>
        <v>0</v>
      </c>
    </row>
    <row r="65" spans="1:9" ht="14.25" customHeight="1">
      <c r="A65" s="138"/>
      <c r="B65" s="124"/>
      <c r="C65" s="143"/>
      <c r="D65" s="124"/>
      <c r="E65" s="112" t="s">
        <v>131</v>
      </c>
      <c r="F65" s="109" t="s">
        <v>19</v>
      </c>
      <c r="G65" s="109">
        <v>1</v>
      </c>
      <c r="H65" s="110"/>
      <c r="I65" s="110">
        <f t="shared" si="0"/>
        <v>0</v>
      </c>
    </row>
    <row r="66" spans="1:9" ht="14.25" customHeight="1">
      <c r="A66" s="138"/>
      <c r="B66" s="124"/>
      <c r="C66" s="143"/>
      <c r="D66" s="124"/>
      <c r="E66" s="112" t="s">
        <v>132</v>
      </c>
      <c r="F66" s="109" t="s">
        <v>0</v>
      </c>
      <c r="G66" s="109">
        <v>1</v>
      </c>
      <c r="H66" s="110"/>
      <c r="I66" s="110">
        <f t="shared" si="0"/>
        <v>0</v>
      </c>
    </row>
    <row r="67" spans="1:9" ht="14.25" customHeight="1">
      <c r="A67" s="138"/>
      <c r="B67" s="124"/>
      <c r="C67" s="143"/>
      <c r="D67" s="124"/>
      <c r="E67" s="112" t="s">
        <v>133</v>
      </c>
      <c r="F67" s="109" t="s">
        <v>0</v>
      </c>
      <c r="G67" s="109">
        <v>1</v>
      </c>
      <c r="H67" s="110"/>
      <c r="I67" s="110">
        <f t="shared" si="0"/>
        <v>0</v>
      </c>
    </row>
    <row r="68" spans="1:9" ht="14.25" customHeight="1">
      <c r="A68" s="138"/>
      <c r="B68" s="124"/>
      <c r="C68" s="143"/>
      <c r="D68" s="124"/>
      <c r="E68" s="117" t="s">
        <v>18</v>
      </c>
      <c r="F68" s="109" t="s">
        <v>0</v>
      </c>
      <c r="G68" s="109">
        <v>1</v>
      </c>
      <c r="H68" s="110"/>
      <c r="I68" s="110">
        <f t="shared" si="0"/>
        <v>0</v>
      </c>
    </row>
    <row r="69" spans="1:9" ht="14.25" customHeight="1">
      <c r="A69" s="138"/>
      <c r="B69" s="124"/>
      <c r="C69" s="143"/>
      <c r="D69" s="124"/>
      <c r="E69" s="112" t="s">
        <v>134</v>
      </c>
      <c r="F69" s="109" t="s">
        <v>0</v>
      </c>
      <c r="G69" s="109">
        <v>3</v>
      </c>
      <c r="H69" s="110"/>
      <c r="I69" s="110">
        <f t="shared" si="0"/>
        <v>0</v>
      </c>
    </row>
    <row r="70" spans="1:9" ht="14.25" customHeight="1">
      <c r="A70" s="138"/>
      <c r="B70" s="124"/>
      <c r="C70" s="143"/>
      <c r="D70" s="124"/>
      <c r="E70" s="113" t="s">
        <v>135</v>
      </c>
      <c r="F70" s="109" t="s">
        <v>0</v>
      </c>
      <c r="G70" s="109">
        <v>3</v>
      </c>
      <c r="H70" s="110"/>
      <c r="I70" s="110">
        <f t="shared" si="0"/>
        <v>0</v>
      </c>
    </row>
    <row r="71" spans="1:9" ht="14.25" customHeight="1">
      <c r="A71" s="138"/>
      <c r="B71" s="124"/>
      <c r="C71" s="143"/>
      <c r="D71" s="124"/>
      <c r="E71" s="113" t="s">
        <v>136</v>
      </c>
      <c r="F71" s="109" t="s">
        <v>0</v>
      </c>
      <c r="G71" s="109">
        <v>3</v>
      </c>
      <c r="H71" s="110"/>
      <c r="I71" s="110">
        <f t="shared" si="0"/>
        <v>0</v>
      </c>
    </row>
    <row r="72" spans="1:9" ht="14.25" customHeight="1">
      <c r="A72" s="138"/>
      <c r="B72" s="124"/>
      <c r="C72" s="143"/>
      <c r="D72" s="124"/>
      <c r="E72" s="113" t="s">
        <v>137</v>
      </c>
      <c r="F72" s="109" t="s">
        <v>0</v>
      </c>
      <c r="G72" s="109">
        <v>3</v>
      </c>
      <c r="H72" s="110"/>
      <c r="I72" s="110">
        <f t="shared" si="0"/>
        <v>0</v>
      </c>
    </row>
    <row r="73" spans="1:9" ht="14.25" customHeight="1">
      <c r="A73" s="139"/>
      <c r="B73" s="125"/>
      <c r="C73" s="144"/>
      <c r="D73" s="125"/>
      <c r="E73" s="113" t="s">
        <v>138</v>
      </c>
      <c r="F73" s="109" t="s">
        <v>0</v>
      </c>
      <c r="G73" s="109">
        <v>3</v>
      </c>
      <c r="H73" s="111"/>
      <c r="I73" s="110">
        <f t="shared" si="0"/>
        <v>0</v>
      </c>
    </row>
    <row r="74" spans="1:9" ht="14.25" customHeight="1">
      <c r="F74" s="132" t="s">
        <v>202</v>
      </c>
      <c r="G74" s="133"/>
      <c r="H74" s="134"/>
      <c r="I74" s="120">
        <f>SUM(I10:I73)</f>
        <v>0</v>
      </c>
    </row>
    <row r="75" spans="1:9" ht="14.25" customHeight="1">
      <c r="F75" s="132" t="s">
        <v>203</v>
      </c>
      <c r="G75" s="133"/>
      <c r="H75" s="134"/>
      <c r="I75" s="121">
        <f>I74*23/100</f>
        <v>0</v>
      </c>
    </row>
    <row r="76" spans="1:9" ht="14.25" customHeight="1">
      <c r="F76" s="132" t="s">
        <v>204</v>
      </c>
      <c r="G76" s="133"/>
      <c r="H76" s="134"/>
      <c r="I76" s="122">
        <f>I74+I75</f>
        <v>0</v>
      </c>
    </row>
    <row r="77" spans="1:9" ht="14.25" customHeight="1">
      <c r="E77" t="s">
        <v>207</v>
      </c>
    </row>
    <row r="78" spans="1:9" ht="14.25" customHeight="1">
      <c r="E78" s="31" t="s">
        <v>208</v>
      </c>
    </row>
    <row r="79" spans="1:9" ht="14.25" customHeight="1"/>
    <row r="80" spans="1:9" ht="14.25" customHeight="1">
      <c r="A80" s="135" t="s">
        <v>205</v>
      </c>
      <c r="B80" s="135"/>
      <c r="C80" s="135"/>
      <c r="D80" s="135"/>
      <c r="E80" s="135"/>
      <c r="F80" s="135"/>
      <c r="G80" s="135"/>
      <c r="H80" s="135"/>
      <c r="I80" s="135"/>
    </row>
    <row r="81" spans="1:9" ht="14.25" customHeight="1">
      <c r="A81" s="135"/>
      <c r="B81" s="135"/>
      <c r="C81" s="135"/>
      <c r="D81" s="135"/>
      <c r="E81" s="135"/>
      <c r="F81" s="135"/>
      <c r="G81" s="135"/>
      <c r="H81" s="135"/>
      <c r="I81" s="135"/>
    </row>
    <row r="82" spans="1:9" ht="14.25" customHeight="1">
      <c r="A82" s="135"/>
      <c r="B82" s="135"/>
      <c r="C82" s="135"/>
      <c r="D82" s="135"/>
      <c r="E82" s="135"/>
      <c r="F82" s="135"/>
      <c r="G82" s="135"/>
      <c r="H82" s="135"/>
      <c r="I82" s="135"/>
    </row>
    <row r="83" spans="1:9" ht="14.25" customHeight="1"/>
    <row r="84" spans="1:9" ht="14.25" customHeight="1"/>
    <row r="85" spans="1:9" ht="14.25" customHeight="1"/>
    <row r="86" spans="1:9" ht="14.25" customHeight="1"/>
    <row r="87" spans="1:9" ht="14.25" customHeight="1"/>
    <row r="88" spans="1:9" ht="14.25" customHeight="1"/>
    <row r="89" spans="1:9" ht="14.25" customHeight="1"/>
    <row r="90" spans="1:9" ht="14.25" customHeight="1"/>
    <row r="91" spans="1:9" ht="14.25" customHeight="1"/>
    <row r="92" spans="1:9" ht="14.25" customHeight="1"/>
    <row r="93" spans="1:9" ht="14.25" customHeight="1"/>
    <row r="94" spans="1:9" ht="14.25" customHeight="1"/>
    <row r="95" spans="1:9"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29" ht="99.75" customHeight="1"/>
  </sheetData>
  <sheetProtection password="E711" sheet="1"/>
  <mergeCells count="18">
    <mergeCell ref="F76:H76"/>
    <mergeCell ref="A80:I82"/>
    <mergeCell ref="A7:I7"/>
    <mergeCell ref="A10:A73"/>
    <mergeCell ref="A3:I3"/>
    <mergeCell ref="A5:I5"/>
    <mergeCell ref="F74:H74"/>
    <mergeCell ref="F75:H75"/>
    <mergeCell ref="B62:B73"/>
    <mergeCell ref="C62:C73"/>
    <mergeCell ref="D62:D73"/>
    <mergeCell ref="B10:B61"/>
    <mergeCell ref="D10:D61"/>
    <mergeCell ref="C10:C61"/>
    <mergeCell ref="A9:I9"/>
    <mergeCell ref="B1:I1"/>
    <mergeCell ref="B2:I2"/>
    <mergeCell ref="D4:I4"/>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S140"/>
  <sheetViews>
    <sheetView topLeftCell="A134" workbookViewId="0">
      <selection activeCell="O139" sqref="O139:P139"/>
    </sheetView>
  </sheetViews>
  <sheetFormatPr defaultRowHeight="14.25"/>
  <cols>
    <col min="2" max="2" width="11" customWidth="1"/>
    <col min="3" max="3" width="39.5" customWidth="1"/>
    <col min="4" max="4" width="11" customWidth="1"/>
    <col min="7" max="9" width="9" customWidth="1"/>
    <col min="11" max="13" width="9" customWidth="1"/>
    <col min="15" max="17" width="9" customWidth="1"/>
  </cols>
  <sheetData>
    <row r="3" spans="1:19">
      <c r="G3" s="154" t="s">
        <v>149</v>
      </c>
      <c r="H3" s="154"/>
      <c r="I3" s="154"/>
      <c r="J3" s="154"/>
      <c r="K3" s="155" t="s">
        <v>150</v>
      </c>
      <c r="L3" s="156"/>
      <c r="M3" s="156"/>
      <c r="N3" s="157"/>
      <c r="O3" s="148" t="s">
        <v>151</v>
      </c>
      <c r="P3" s="148"/>
      <c r="Q3" s="148"/>
      <c r="R3" s="148"/>
    </row>
    <row r="4" spans="1:19" ht="26.25">
      <c r="A4" s="48" t="s">
        <v>186</v>
      </c>
      <c r="B4" s="16" t="s">
        <v>159</v>
      </c>
      <c r="C4" s="16" t="s">
        <v>161</v>
      </c>
      <c r="D4" s="16" t="s">
        <v>162</v>
      </c>
      <c r="E4" s="16" t="s">
        <v>158</v>
      </c>
      <c r="F4" s="16" t="s">
        <v>157</v>
      </c>
      <c r="G4" s="10" t="s">
        <v>152</v>
      </c>
      <c r="H4" s="10" t="s">
        <v>153</v>
      </c>
      <c r="I4" s="11" t="s">
        <v>154</v>
      </c>
      <c r="J4" s="11" t="s">
        <v>155</v>
      </c>
      <c r="K4" s="12" t="s">
        <v>152</v>
      </c>
      <c r="L4" s="12" t="s">
        <v>153</v>
      </c>
      <c r="M4" s="13" t="s">
        <v>156</v>
      </c>
      <c r="N4" s="13" t="s">
        <v>155</v>
      </c>
      <c r="O4" s="14" t="s">
        <v>152</v>
      </c>
      <c r="P4" s="14" t="s">
        <v>153</v>
      </c>
      <c r="Q4" s="15" t="s">
        <v>154</v>
      </c>
      <c r="R4" s="15" t="s">
        <v>155</v>
      </c>
    </row>
    <row r="5" spans="1:19" ht="102" customHeight="1">
      <c r="A5" s="181" t="s">
        <v>187</v>
      </c>
      <c r="B5" s="5" t="s">
        <v>95</v>
      </c>
      <c r="C5" s="1" t="s">
        <v>160</v>
      </c>
      <c r="D5" s="1"/>
      <c r="E5" s="2" t="s">
        <v>0</v>
      </c>
      <c r="F5" s="2">
        <v>1</v>
      </c>
      <c r="G5" s="17">
        <f>F5*I5</f>
        <v>1178.8599999999999</v>
      </c>
      <c r="H5" s="17">
        <f>F5*J5</f>
        <v>1450</v>
      </c>
      <c r="I5" s="17">
        <f>J5-(J5*23/123)</f>
        <v>1178.8599999999999</v>
      </c>
      <c r="J5" s="18">
        <v>1450</v>
      </c>
      <c r="K5" s="19">
        <f>M5*F5</f>
        <v>1419.51</v>
      </c>
      <c r="L5" s="19">
        <f>F5*N5</f>
        <v>1746</v>
      </c>
      <c r="M5" s="19">
        <f>N5-(N5*23/123)</f>
        <v>1419.51</v>
      </c>
      <c r="N5" s="19">
        <v>1746</v>
      </c>
      <c r="O5" s="20">
        <f>F5*Q5</f>
        <v>1208</v>
      </c>
      <c r="P5" s="20">
        <f>F5*R5</f>
        <v>1485.84</v>
      </c>
      <c r="Q5" s="20">
        <f>R5-(R5*23/123)</f>
        <v>1208</v>
      </c>
      <c r="R5" s="20">
        <v>1485.84</v>
      </c>
      <c r="S5" s="9"/>
    </row>
    <row r="6" spans="1:19" ht="102" customHeight="1">
      <c r="A6" s="182"/>
      <c r="B6" s="65" t="s">
        <v>14</v>
      </c>
      <c r="C6" s="71" t="s">
        <v>146</v>
      </c>
      <c r="D6" s="71"/>
      <c r="E6" s="64" t="s">
        <v>0</v>
      </c>
      <c r="F6" s="64">
        <v>1</v>
      </c>
      <c r="G6" s="17">
        <f t="shared" ref="G6:G11" si="0">F6*I6</f>
        <v>1361.79</v>
      </c>
      <c r="H6" s="17">
        <f t="shared" ref="H6:H11" si="1">F6*J6</f>
        <v>1675</v>
      </c>
      <c r="I6" s="17">
        <f t="shared" ref="I6:I14" si="2">J6-(J6*23/123)</f>
        <v>1361.79</v>
      </c>
      <c r="J6" s="24">
        <v>1675</v>
      </c>
      <c r="K6" s="19">
        <f t="shared" ref="K6:K11" si="3">M6*F6</f>
        <v>1424.25</v>
      </c>
      <c r="L6" s="19">
        <f t="shared" ref="L6:L11" si="4">F6*N6</f>
        <v>1751.83</v>
      </c>
      <c r="M6" s="19">
        <f t="shared" ref="M6:M14" si="5">N6-(N6*23/123)</f>
        <v>1424.25</v>
      </c>
      <c r="N6" s="25">
        <v>1751.83</v>
      </c>
      <c r="O6" s="20">
        <f t="shared" ref="O6:O11" si="6">F6*Q6</f>
        <v>1519.51</v>
      </c>
      <c r="P6" s="20">
        <f t="shared" ref="P6:P11" si="7">F6*R6</f>
        <v>1869</v>
      </c>
      <c r="Q6" s="20">
        <f t="shared" ref="Q6:Q14" si="8">R6-(R6*23/123)</f>
        <v>1519.51</v>
      </c>
      <c r="R6" s="26">
        <v>1869</v>
      </c>
      <c r="S6" s="27"/>
    </row>
    <row r="7" spans="1:19" ht="79.5" customHeight="1">
      <c r="A7" s="182"/>
      <c r="B7" s="68" t="s">
        <v>11</v>
      </c>
      <c r="C7" s="1" t="s">
        <v>83</v>
      </c>
      <c r="D7" s="1"/>
      <c r="E7" s="2" t="s">
        <v>0</v>
      </c>
      <c r="F7" s="2">
        <v>1</v>
      </c>
      <c r="G7" s="17">
        <f t="shared" si="0"/>
        <v>640.65</v>
      </c>
      <c r="H7" s="17">
        <f t="shared" si="1"/>
        <v>788</v>
      </c>
      <c r="I7" s="17">
        <f t="shared" si="2"/>
        <v>640.65</v>
      </c>
      <c r="J7" s="24">
        <v>788</v>
      </c>
      <c r="K7" s="19">
        <f t="shared" si="3"/>
        <v>789.43</v>
      </c>
      <c r="L7" s="19">
        <f t="shared" si="4"/>
        <v>971</v>
      </c>
      <c r="M7" s="19">
        <f t="shared" si="5"/>
        <v>789.43</v>
      </c>
      <c r="N7" s="25">
        <v>971</v>
      </c>
      <c r="O7" s="20">
        <f t="shared" si="6"/>
        <v>675.61</v>
      </c>
      <c r="P7" s="20">
        <f t="shared" si="7"/>
        <v>831</v>
      </c>
      <c r="Q7" s="20">
        <f t="shared" si="8"/>
        <v>675.61</v>
      </c>
      <c r="R7" s="26">
        <v>831</v>
      </c>
      <c r="S7" s="27"/>
    </row>
    <row r="8" spans="1:19" ht="90.75" customHeight="1">
      <c r="A8" s="182"/>
      <c r="B8" s="68" t="s">
        <v>10</v>
      </c>
      <c r="C8" s="1" t="s">
        <v>84</v>
      </c>
      <c r="D8" s="1"/>
      <c r="E8" s="2" t="s">
        <v>0</v>
      </c>
      <c r="F8" s="2">
        <v>1</v>
      </c>
      <c r="G8" s="17">
        <f t="shared" si="0"/>
        <v>1103.25</v>
      </c>
      <c r="H8" s="17">
        <f t="shared" si="1"/>
        <v>1357</v>
      </c>
      <c r="I8" s="17">
        <f t="shared" si="2"/>
        <v>1103.25</v>
      </c>
      <c r="J8" s="24">
        <v>1357</v>
      </c>
      <c r="K8" s="19">
        <f t="shared" si="3"/>
        <v>1150.4100000000001</v>
      </c>
      <c r="L8" s="19">
        <f t="shared" si="4"/>
        <v>1415</v>
      </c>
      <c r="M8" s="19">
        <f t="shared" si="5"/>
        <v>1150.4100000000001</v>
      </c>
      <c r="N8" s="25">
        <v>1415</v>
      </c>
      <c r="O8" s="20">
        <f t="shared" si="6"/>
        <v>1212.2</v>
      </c>
      <c r="P8" s="20">
        <f t="shared" si="7"/>
        <v>1491</v>
      </c>
      <c r="Q8" s="20">
        <f t="shared" si="8"/>
        <v>1212.2</v>
      </c>
      <c r="R8" s="26">
        <v>1491</v>
      </c>
      <c r="S8" s="27"/>
    </row>
    <row r="9" spans="1:19" ht="169.5" customHeight="1">
      <c r="A9" s="182"/>
      <c r="B9" s="158" t="s">
        <v>9</v>
      </c>
      <c r="C9" s="1" t="s">
        <v>8</v>
      </c>
      <c r="D9" s="1"/>
      <c r="E9" s="2" t="s">
        <v>0</v>
      </c>
      <c r="F9" s="2">
        <v>1</v>
      </c>
      <c r="G9" s="17">
        <f t="shared" si="0"/>
        <v>510.57</v>
      </c>
      <c r="H9" s="17">
        <f t="shared" si="1"/>
        <v>628</v>
      </c>
      <c r="I9" s="17">
        <f t="shared" si="2"/>
        <v>510.57</v>
      </c>
      <c r="J9" s="24">
        <v>628</v>
      </c>
      <c r="K9" s="19">
        <f t="shared" si="3"/>
        <v>473.08</v>
      </c>
      <c r="L9" s="19">
        <f t="shared" si="4"/>
        <v>581.89</v>
      </c>
      <c r="M9" s="19">
        <f t="shared" si="5"/>
        <v>473.08</v>
      </c>
      <c r="N9" s="25">
        <v>581.89</v>
      </c>
      <c r="O9" s="20">
        <f t="shared" si="6"/>
        <v>416.26</v>
      </c>
      <c r="P9" s="20">
        <f t="shared" si="7"/>
        <v>512</v>
      </c>
      <c r="Q9" s="20">
        <f t="shared" si="8"/>
        <v>416.26</v>
      </c>
      <c r="R9" s="26">
        <v>512</v>
      </c>
      <c r="S9" s="27"/>
    </row>
    <row r="10" spans="1:19" ht="293.25" customHeight="1">
      <c r="A10" s="182"/>
      <c r="B10" s="159"/>
      <c r="C10" s="1" t="s">
        <v>7</v>
      </c>
      <c r="D10" s="1"/>
      <c r="E10" s="2" t="s">
        <v>0</v>
      </c>
      <c r="F10" s="2">
        <v>1</v>
      </c>
      <c r="G10" s="17">
        <f t="shared" si="0"/>
        <v>597.55999999999995</v>
      </c>
      <c r="H10" s="17">
        <f t="shared" si="1"/>
        <v>735</v>
      </c>
      <c r="I10" s="17">
        <f t="shared" si="2"/>
        <v>597.55999999999995</v>
      </c>
      <c r="J10" s="24">
        <v>735</v>
      </c>
      <c r="K10" s="19">
        <f t="shared" si="3"/>
        <v>438.21</v>
      </c>
      <c r="L10" s="19">
        <f t="shared" si="4"/>
        <v>539</v>
      </c>
      <c r="M10" s="19">
        <f t="shared" si="5"/>
        <v>438.21</v>
      </c>
      <c r="N10" s="25">
        <v>539</v>
      </c>
      <c r="O10" s="20">
        <f t="shared" si="6"/>
        <v>457.72</v>
      </c>
      <c r="P10" s="20">
        <f t="shared" si="7"/>
        <v>563</v>
      </c>
      <c r="Q10" s="20">
        <f t="shared" si="8"/>
        <v>457.72</v>
      </c>
      <c r="R10" s="26">
        <v>563</v>
      </c>
      <c r="S10" s="27"/>
    </row>
    <row r="11" spans="1:19" ht="63" customHeight="1">
      <c r="A11" s="182"/>
      <c r="B11" s="158" t="s">
        <v>85</v>
      </c>
      <c r="C11" s="161" t="s">
        <v>191</v>
      </c>
      <c r="D11" s="66"/>
      <c r="E11" s="163" t="s">
        <v>0</v>
      </c>
      <c r="F11" s="163">
        <v>1</v>
      </c>
      <c r="G11" s="17">
        <f t="shared" si="0"/>
        <v>560.16</v>
      </c>
      <c r="H11" s="17">
        <f t="shared" si="1"/>
        <v>689</v>
      </c>
      <c r="I11" s="17">
        <f t="shared" si="2"/>
        <v>560.16</v>
      </c>
      <c r="J11" s="61">
        <v>689</v>
      </c>
      <c r="K11" s="19">
        <f t="shared" si="3"/>
        <v>581.29999999999995</v>
      </c>
      <c r="L11" s="19">
        <f t="shared" si="4"/>
        <v>715</v>
      </c>
      <c r="M11" s="19">
        <f t="shared" si="5"/>
        <v>581.29999999999995</v>
      </c>
      <c r="N11" s="62">
        <v>715</v>
      </c>
      <c r="O11" s="20">
        <f t="shared" si="6"/>
        <v>641.99</v>
      </c>
      <c r="P11" s="20">
        <f t="shared" si="7"/>
        <v>789.65</v>
      </c>
      <c r="Q11" s="20">
        <f t="shared" si="8"/>
        <v>641.99</v>
      </c>
      <c r="R11" s="63">
        <v>789.65</v>
      </c>
      <c r="S11" s="184"/>
    </row>
    <row r="12" spans="1:19" ht="75.75" customHeight="1">
      <c r="A12" s="182"/>
      <c r="B12" s="160"/>
      <c r="C12" s="162"/>
      <c r="D12" s="67"/>
      <c r="E12" s="164"/>
      <c r="F12" s="164"/>
      <c r="G12" s="17">
        <f>F11*I12</f>
        <v>511.38</v>
      </c>
      <c r="H12" s="17">
        <f>F11*J12</f>
        <v>629</v>
      </c>
      <c r="I12" s="17">
        <f t="shared" si="2"/>
        <v>511.38</v>
      </c>
      <c r="J12" s="61">
        <v>629</v>
      </c>
      <c r="K12" s="19">
        <f>F11*M12</f>
        <v>494.96</v>
      </c>
      <c r="L12" s="19">
        <f>F11*N12</f>
        <v>608.79999999999995</v>
      </c>
      <c r="M12" s="19">
        <f t="shared" si="5"/>
        <v>494.96</v>
      </c>
      <c r="N12" s="62">
        <v>608.79999999999995</v>
      </c>
      <c r="O12" s="20">
        <f>F11*Q12</f>
        <v>630.57000000000005</v>
      </c>
      <c r="P12" s="20">
        <f>F11*R12</f>
        <v>775.6</v>
      </c>
      <c r="Q12" s="20">
        <f t="shared" si="8"/>
        <v>630.57000000000005</v>
      </c>
      <c r="R12" s="63">
        <v>775.6</v>
      </c>
      <c r="S12" s="185"/>
    </row>
    <row r="13" spans="1:19" ht="213.75">
      <c r="A13" s="182"/>
      <c r="B13" s="159"/>
      <c r="C13" s="6" t="s">
        <v>72</v>
      </c>
      <c r="D13" s="6"/>
      <c r="E13" s="2" t="s">
        <v>0</v>
      </c>
      <c r="F13" s="2">
        <v>1</v>
      </c>
      <c r="G13" s="17">
        <f t="shared" ref="G13:G14" si="9">F13*I13</f>
        <v>462.6</v>
      </c>
      <c r="H13" s="17">
        <f t="shared" ref="H13:H14" si="10">F13*J13</f>
        <v>569</v>
      </c>
      <c r="I13" s="17">
        <f t="shared" si="2"/>
        <v>462.6</v>
      </c>
      <c r="J13" s="24">
        <v>569</v>
      </c>
      <c r="K13" s="19">
        <f t="shared" ref="K13:K14" si="11">M13*F13</f>
        <v>527.64</v>
      </c>
      <c r="L13" s="19">
        <f t="shared" ref="L13:L14" si="12">F13*N13</f>
        <v>649</v>
      </c>
      <c r="M13" s="19">
        <f t="shared" si="5"/>
        <v>527.64</v>
      </c>
      <c r="N13" s="25">
        <v>649</v>
      </c>
      <c r="O13" s="20">
        <f t="shared" ref="O13:O14" si="13">F13*Q13</f>
        <v>557.72</v>
      </c>
      <c r="P13" s="20">
        <f t="shared" ref="P13:P14" si="14">F13*R13</f>
        <v>686</v>
      </c>
      <c r="Q13" s="20">
        <f t="shared" si="8"/>
        <v>557.72</v>
      </c>
      <c r="R13" s="26">
        <v>686</v>
      </c>
      <c r="S13" s="27"/>
    </row>
    <row r="14" spans="1:19" ht="124.5" customHeight="1">
      <c r="A14" s="182"/>
      <c r="B14" s="68" t="s">
        <v>86</v>
      </c>
      <c r="C14" s="1" t="s">
        <v>87</v>
      </c>
      <c r="D14" s="1"/>
      <c r="E14" s="7" t="s">
        <v>0</v>
      </c>
      <c r="F14" s="7">
        <v>1</v>
      </c>
      <c r="G14" s="17">
        <f t="shared" si="9"/>
        <v>1637.4</v>
      </c>
      <c r="H14" s="17">
        <f t="shared" si="10"/>
        <v>2014</v>
      </c>
      <c r="I14" s="17">
        <f t="shared" si="2"/>
        <v>1637.4</v>
      </c>
      <c r="J14" s="24">
        <v>2014</v>
      </c>
      <c r="K14" s="19">
        <f t="shared" si="11"/>
        <v>2919.27</v>
      </c>
      <c r="L14" s="19">
        <f t="shared" si="12"/>
        <v>3590.7</v>
      </c>
      <c r="M14" s="19">
        <f t="shared" si="5"/>
        <v>2919.27</v>
      </c>
      <c r="N14" s="25">
        <v>3590.7</v>
      </c>
      <c r="O14" s="20">
        <f t="shared" si="13"/>
        <v>2576.42</v>
      </c>
      <c r="P14" s="20">
        <f t="shared" si="14"/>
        <v>3169</v>
      </c>
      <c r="Q14" s="20">
        <f t="shared" si="8"/>
        <v>2576.42</v>
      </c>
      <c r="R14" s="26">
        <v>3169</v>
      </c>
      <c r="S14" s="27"/>
    </row>
    <row r="15" spans="1:19" ht="36.75" customHeight="1">
      <c r="A15" s="182"/>
      <c r="B15" s="149" t="s">
        <v>17</v>
      </c>
      <c r="C15" s="150" t="s">
        <v>166</v>
      </c>
      <c r="D15" s="69" t="s">
        <v>163</v>
      </c>
      <c r="E15" s="2" t="s">
        <v>0</v>
      </c>
      <c r="F15" s="2">
        <v>2</v>
      </c>
      <c r="G15" s="17">
        <f t="shared" ref="G15:G138" si="15">F15*I15</f>
        <v>82.92</v>
      </c>
      <c r="H15" s="17">
        <f t="shared" ref="H15:H138" si="16">F15*J15</f>
        <v>102</v>
      </c>
      <c r="I15" s="17">
        <f t="shared" ref="I15:I138" si="17">J15-(J15*23/123)</f>
        <v>41.46</v>
      </c>
      <c r="J15" s="21">
        <v>51</v>
      </c>
      <c r="K15" s="19">
        <f t="shared" ref="K15:K138" si="18">M15*F15</f>
        <v>87.8</v>
      </c>
      <c r="L15" s="19">
        <f t="shared" ref="L15:L138" si="19">F15*N15</f>
        <v>108</v>
      </c>
      <c r="M15" s="19">
        <f t="shared" ref="M15:M138" si="20">N15-(N15*23/123)</f>
        <v>43.9</v>
      </c>
      <c r="N15" s="22">
        <v>54</v>
      </c>
      <c r="O15" s="20">
        <f t="shared" ref="O15:O138" si="21">F15*Q15</f>
        <v>90.9</v>
      </c>
      <c r="P15" s="20">
        <f t="shared" ref="P15:P138" si="22">F15*R15</f>
        <v>111.8</v>
      </c>
      <c r="Q15" s="20">
        <f t="shared" ref="Q15:Q138" si="23">R15-(R15*23/123)</f>
        <v>45.45</v>
      </c>
      <c r="R15" s="23">
        <v>55.9</v>
      </c>
      <c r="S15" s="9"/>
    </row>
    <row r="16" spans="1:19" ht="14.25" hidden="1" customHeight="1">
      <c r="A16" s="182"/>
      <c r="B16" s="149"/>
      <c r="C16" s="150"/>
      <c r="D16" s="69"/>
      <c r="E16" s="2" t="s">
        <v>0</v>
      </c>
      <c r="F16" s="2">
        <v>3</v>
      </c>
      <c r="G16" s="17">
        <f t="shared" si="15"/>
        <v>0</v>
      </c>
      <c r="H16" s="17">
        <f t="shared" si="16"/>
        <v>0</v>
      </c>
      <c r="I16" s="17">
        <f t="shared" si="17"/>
        <v>0</v>
      </c>
      <c r="J16" s="21"/>
      <c r="K16" s="19">
        <f t="shared" si="18"/>
        <v>0</v>
      </c>
      <c r="L16" s="19">
        <f t="shared" si="19"/>
        <v>0</v>
      </c>
      <c r="M16" s="19">
        <f t="shared" si="20"/>
        <v>0</v>
      </c>
      <c r="N16" s="22"/>
      <c r="O16" s="20">
        <f t="shared" si="21"/>
        <v>0</v>
      </c>
      <c r="P16" s="20">
        <f t="shared" si="22"/>
        <v>0</v>
      </c>
      <c r="Q16" s="20">
        <f t="shared" si="23"/>
        <v>0</v>
      </c>
      <c r="R16" s="23"/>
      <c r="S16" s="9"/>
    </row>
    <row r="17" spans="1:19" ht="21.75" customHeight="1">
      <c r="A17" s="182"/>
      <c r="B17" s="149"/>
      <c r="C17" s="150"/>
      <c r="D17" s="69" t="s">
        <v>164</v>
      </c>
      <c r="E17" s="2" t="s">
        <v>0</v>
      </c>
      <c r="F17" s="2">
        <v>2</v>
      </c>
      <c r="G17" s="17">
        <f t="shared" si="15"/>
        <v>107.26</v>
      </c>
      <c r="H17" s="17">
        <f t="shared" si="16"/>
        <v>131.94</v>
      </c>
      <c r="I17" s="17">
        <f t="shared" si="17"/>
        <v>53.63</v>
      </c>
      <c r="J17" s="21">
        <v>65.97</v>
      </c>
      <c r="K17" s="19">
        <f t="shared" si="18"/>
        <v>112.2</v>
      </c>
      <c r="L17" s="19">
        <f t="shared" si="19"/>
        <v>138</v>
      </c>
      <c r="M17" s="19">
        <f t="shared" si="20"/>
        <v>56.1</v>
      </c>
      <c r="N17" s="22">
        <v>69</v>
      </c>
      <c r="O17" s="20">
        <f t="shared" si="21"/>
        <v>138.36000000000001</v>
      </c>
      <c r="P17" s="20">
        <f t="shared" si="22"/>
        <v>170.18</v>
      </c>
      <c r="Q17" s="20">
        <f t="shared" si="23"/>
        <v>69.180000000000007</v>
      </c>
      <c r="R17" s="23">
        <v>85.09</v>
      </c>
      <c r="S17" s="9"/>
    </row>
    <row r="18" spans="1:19" ht="24" customHeight="1">
      <c r="A18" s="182"/>
      <c r="B18" s="149"/>
      <c r="C18" s="150"/>
      <c r="D18" s="69" t="s">
        <v>165</v>
      </c>
      <c r="E18" s="2" t="s">
        <v>0</v>
      </c>
      <c r="F18" s="2">
        <v>2</v>
      </c>
      <c r="G18" s="17">
        <f t="shared" si="15"/>
        <v>144.72</v>
      </c>
      <c r="H18" s="17">
        <f t="shared" si="16"/>
        <v>178</v>
      </c>
      <c r="I18" s="17">
        <f t="shared" si="17"/>
        <v>72.36</v>
      </c>
      <c r="J18" s="21">
        <v>89</v>
      </c>
      <c r="K18" s="19">
        <f t="shared" si="18"/>
        <v>164.22</v>
      </c>
      <c r="L18" s="19">
        <f t="shared" si="19"/>
        <v>202</v>
      </c>
      <c r="M18" s="19">
        <f t="shared" si="20"/>
        <v>82.11</v>
      </c>
      <c r="N18" s="22">
        <v>101</v>
      </c>
      <c r="O18" s="20">
        <f t="shared" si="21"/>
        <v>165.26</v>
      </c>
      <c r="P18" s="20">
        <f t="shared" si="22"/>
        <v>203.28</v>
      </c>
      <c r="Q18" s="20">
        <f t="shared" si="23"/>
        <v>82.63</v>
      </c>
      <c r="R18" s="23">
        <v>101.64</v>
      </c>
      <c r="S18" s="9"/>
    </row>
    <row r="19" spans="1:19" ht="27.75" customHeight="1">
      <c r="A19" s="182"/>
      <c r="B19" s="149"/>
      <c r="C19" s="150" t="s">
        <v>169</v>
      </c>
      <c r="D19" s="69" t="s">
        <v>167</v>
      </c>
      <c r="E19" s="2" t="s">
        <v>0</v>
      </c>
      <c r="F19" s="2">
        <v>2</v>
      </c>
      <c r="G19" s="17">
        <f t="shared" si="15"/>
        <v>147.96</v>
      </c>
      <c r="H19" s="17">
        <f t="shared" si="16"/>
        <v>182</v>
      </c>
      <c r="I19" s="17">
        <f t="shared" si="17"/>
        <v>73.98</v>
      </c>
      <c r="J19" s="21">
        <v>91</v>
      </c>
      <c r="K19" s="19">
        <f t="shared" si="18"/>
        <v>148.88</v>
      </c>
      <c r="L19" s="19">
        <f t="shared" si="19"/>
        <v>183.12</v>
      </c>
      <c r="M19" s="19">
        <f t="shared" si="20"/>
        <v>74.44</v>
      </c>
      <c r="N19" s="22">
        <v>91.56</v>
      </c>
      <c r="O19" s="20">
        <f t="shared" si="21"/>
        <v>150.38</v>
      </c>
      <c r="P19" s="20">
        <f t="shared" si="22"/>
        <v>184.96</v>
      </c>
      <c r="Q19" s="20">
        <f t="shared" si="23"/>
        <v>75.19</v>
      </c>
      <c r="R19" s="23">
        <v>92.48</v>
      </c>
      <c r="S19" s="9"/>
    </row>
    <row r="20" spans="1:19" ht="33" customHeight="1">
      <c r="A20" s="182"/>
      <c r="B20" s="149"/>
      <c r="C20" s="150"/>
      <c r="D20" s="69" t="s">
        <v>168</v>
      </c>
      <c r="E20" s="2" t="s">
        <v>0</v>
      </c>
      <c r="F20" s="2">
        <v>2</v>
      </c>
      <c r="G20" s="17">
        <f t="shared" si="15"/>
        <v>144.56</v>
      </c>
      <c r="H20" s="17">
        <f t="shared" si="16"/>
        <v>177.8</v>
      </c>
      <c r="I20" s="17">
        <f t="shared" si="17"/>
        <v>72.28</v>
      </c>
      <c r="J20" s="21">
        <v>88.9</v>
      </c>
      <c r="K20" s="19">
        <f t="shared" si="18"/>
        <v>104.06</v>
      </c>
      <c r="L20" s="19">
        <f t="shared" si="19"/>
        <v>128</v>
      </c>
      <c r="M20" s="19">
        <f t="shared" si="20"/>
        <v>52.03</v>
      </c>
      <c r="N20" s="22">
        <v>64</v>
      </c>
      <c r="O20" s="20">
        <f t="shared" si="21"/>
        <v>78.88</v>
      </c>
      <c r="P20" s="20">
        <f t="shared" si="22"/>
        <v>97.02</v>
      </c>
      <c r="Q20" s="20">
        <f t="shared" si="23"/>
        <v>39.44</v>
      </c>
      <c r="R20" s="23">
        <v>48.51</v>
      </c>
      <c r="S20" s="9"/>
    </row>
    <row r="21" spans="1:19" ht="34.5" customHeight="1">
      <c r="A21" s="182"/>
      <c r="B21" s="149"/>
      <c r="C21" s="150" t="s">
        <v>173</v>
      </c>
      <c r="D21" s="8" t="s">
        <v>170</v>
      </c>
      <c r="E21" s="2" t="s">
        <v>0</v>
      </c>
      <c r="F21" s="2">
        <v>2</v>
      </c>
      <c r="G21" s="17">
        <f t="shared" si="15"/>
        <v>104.78</v>
      </c>
      <c r="H21" s="17">
        <f t="shared" si="16"/>
        <v>128.88</v>
      </c>
      <c r="I21" s="17">
        <f t="shared" si="17"/>
        <v>52.39</v>
      </c>
      <c r="J21" s="21">
        <v>64.44</v>
      </c>
      <c r="K21" s="19">
        <f t="shared" si="18"/>
        <v>76.42</v>
      </c>
      <c r="L21" s="19">
        <f t="shared" si="19"/>
        <v>94</v>
      </c>
      <c r="M21" s="19">
        <f t="shared" si="20"/>
        <v>38.21</v>
      </c>
      <c r="N21" s="22">
        <v>47</v>
      </c>
      <c r="O21" s="20">
        <f t="shared" si="21"/>
        <v>79.680000000000007</v>
      </c>
      <c r="P21" s="20">
        <f t="shared" si="22"/>
        <v>98</v>
      </c>
      <c r="Q21" s="20">
        <f t="shared" si="23"/>
        <v>39.840000000000003</v>
      </c>
      <c r="R21" s="23">
        <v>49</v>
      </c>
      <c r="S21" s="9"/>
    </row>
    <row r="22" spans="1:19" ht="33.75" customHeight="1">
      <c r="A22" s="182"/>
      <c r="B22" s="149"/>
      <c r="C22" s="150"/>
      <c r="D22" s="8" t="s">
        <v>171</v>
      </c>
      <c r="E22" s="2" t="s">
        <v>0</v>
      </c>
      <c r="F22" s="2">
        <v>2</v>
      </c>
      <c r="G22" s="17">
        <f t="shared" si="15"/>
        <v>133.34</v>
      </c>
      <c r="H22" s="17">
        <f t="shared" si="16"/>
        <v>164</v>
      </c>
      <c r="I22" s="17">
        <f t="shared" si="17"/>
        <v>66.67</v>
      </c>
      <c r="J22" s="21">
        <v>82</v>
      </c>
      <c r="K22" s="19">
        <f t="shared" si="18"/>
        <v>119.18</v>
      </c>
      <c r="L22" s="19">
        <f t="shared" si="19"/>
        <v>146.6</v>
      </c>
      <c r="M22" s="19">
        <f t="shared" si="20"/>
        <v>59.59</v>
      </c>
      <c r="N22" s="22">
        <v>73.3</v>
      </c>
      <c r="O22" s="20">
        <f t="shared" si="21"/>
        <v>129.91999999999999</v>
      </c>
      <c r="P22" s="20">
        <f t="shared" si="22"/>
        <v>159.80000000000001</v>
      </c>
      <c r="Q22" s="20">
        <f t="shared" si="23"/>
        <v>64.959999999999994</v>
      </c>
      <c r="R22" s="23">
        <v>79.900000000000006</v>
      </c>
      <c r="S22" s="9"/>
    </row>
    <row r="23" spans="1:19" ht="14.25" customHeight="1">
      <c r="A23" s="182"/>
      <c r="B23" s="149"/>
      <c r="C23" s="150"/>
      <c r="D23" s="69" t="s">
        <v>172</v>
      </c>
      <c r="E23" s="2" t="s">
        <v>0</v>
      </c>
      <c r="F23" s="2">
        <v>2</v>
      </c>
      <c r="G23" s="17">
        <f t="shared" si="15"/>
        <v>135.04</v>
      </c>
      <c r="H23" s="17">
        <f t="shared" si="16"/>
        <v>166.1</v>
      </c>
      <c r="I23" s="17">
        <f t="shared" si="17"/>
        <v>67.52</v>
      </c>
      <c r="J23" s="21">
        <v>83.05</v>
      </c>
      <c r="K23" s="19">
        <f t="shared" si="18"/>
        <v>136.4</v>
      </c>
      <c r="L23" s="19">
        <f t="shared" si="19"/>
        <v>167.78</v>
      </c>
      <c r="M23" s="19">
        <f t="shared" si="20"/>
        <v>68.2</v>
      </c>
      <c r="N23" s="22">
        <v>83.89</v>
      </c>
      <c r="O23" s="20">
        <f t="shared" si="21"/>
        <v>154.47999999999999</v>
      </c>
      <c r="P23" s="20">
        <f t="shared" si="22"/>
        <v>190</v>
      </c>
      <c r="Q23" s="20">
        <f t="shared" si="23"/>
        <v>77.239999999999995</v>
      </c>
      <c r="R23" s="23">
        <v>95</v>
      </c>
      <c r="S23" s="9"/>
    </row>
    <row r="24" spans="1:19" ht="28.5" customHeight="1">
      <c r="A24" s="182"/>
      <c r="B24" s="68" t="s">
        <v>15</v>
      </c>
      <c r="C24" s="1" t="s">
        <v>91</v>
      </c>
      <c r="D24" s="1"/>
      <c r="E24" s="7" t="s">
        <v>0</v>
      </c>
      <c r="F24" s="7">
        <v>1</v>
      </c>
      <c r="G24" s="17">
        <f t="shared" ref="G24:G89" si="24">F24*I24</f>
        <v>216</v>
      </c>
      <c r="H24" s="17">
        <f t="shared" ref="H24:H89" si="25">F24*J24</f>
        <v>265.68</v>
      </c>
      <c r="I24" s="17">
        <f t="shared" ref="I24:I89" si="26">J24-(J24*23/123)</f>
        <v>216</v>
      </c>
      <c r="J24" s="21">
        <v>265.68</v>
      </c>
      <c r="K24" s="19">
        <f t="shared" ref="K24:K89" si="27">M24*F24</f>
        <v>324.39</v>
      </c>
      <c r="L24" s="19">
        <f t="shared" ref="L24:L89" si="28">F24*N24</f>
        <v>399</v>
      </c>
      <c r="M24" s="19">
        <f t="shared" ref="M24:M89" si="29">N24-(N24*23/123)</f>
        <v>324.39</v>
      </c>
      <c r="N24" s="22">
        <v>399</v>
      </c>
      <c r="O24" s="20">
        <f t="shared" ref="O24:O89" si="30">F24*Q24</f>
        <v>309.76</v>
      </c>
      <c r="P24" s="20">
        <f t="shared" ref="P24:P89" si="31">F24*R24</f>
        <v>381</v>
      </c>
      <c r="Q24" s="20">
        <f t="shared" ref="Q24:Q89" si="32">R24-(R24*23/123)</f>
        <v>309.76</v>
      </c>
      <c r="R24" s="23">
        <v>381</v>
      </c>
      <c r="S24" s="9"/>
    </row>
    <row r="25" spans="1:19" ht="14.25" customHeight="1">
      <c r="A25" s="182"/>
      <c r="B25" s="158" t="s">
        <v>139</v>
      </c>
      <c r="C25" s="8" t="s">
        <v>93</v>
      </c>
      <c r="D25" s="8"/>
      <c r="E25" s="7" t="s">
        <v>20</v>
      </c>
      <c r="F25" s="7">
        <v>4</v>
      </c>
      <c r="G25" s="17">
        <f t="shared" si="24"/>
        <v>22.76</v>
      </c>
      <c r="H25" s="17">
        <f t="shared" si="25"/>
        <v>28</v>
      </c>
      <c r="I25" s="17">
        <f t="shared" si="26"/>
        <v>5.69</v>
      </c>
      <c r="J25" s="37">
        <v>7</v>
      </c>
      <c r="K25" s="19">
        <f t="shared" si="27"/>
        <v>22.72</v>
      </c>
      <c r="L25" s="19">
        <f t="shared" si="28"/>
        <v>27.96</v>
      </c>
      <c r="M25" s="19">
        <f t="shared" si="29"/>
        <v>5.68</v>
      </c>
      <c r="N25" s="25">
        <v>6.99</v>
      </c>
      <c r="O25" s="20">
        <f t="shared" si="30"/>
        <v>16.239999999999998</v>
      </c>
      <c r="P25" s="20">
        <f t="shared" si="31"/>
        <v>19.96</v>
      </c>
      <c r="Q25" s="20">
        <f t="shared" si="32"/>
        <v>4.0599999999999996</v>
      </c>
      <c r="R25" s="26">
        <v>4.99</v>
      </c>
      <c r="S25" s="27"/>
    </row>
    <row r="26" spans="1:19" ht="14.25" customHeight="1">
      <c r="A26" s="182"/>
      <c r="B26" s="160"/>
      <c r="C26" s="8" t="s">
        <v>92</v>
      </c>
      <c r="D26" s="8"/>
      <c r="E26" s="7" t="s">
        <v>0</v>
      </c>
      <c r="F26" s="7">
        <v>1</v>
      </c>
      <c r="G26" s="17">
        <f t="shared" si="24"/>
        <v>113.82</v>
      </c>
      <c r="H26" s="17">
        <f t="shared" si="25"/>
        <v>140</v>
      </c>
      <c r="I26" s="17">
        <f t="shared" si="26"/>
        <v>113.82</v>
      </c>
      <c r="J26" s="37">
        <v>140</v>
      </c>
      <c r="K26" s="19">
        <f t="shared" si="27"/>
        <v>107.32</v>
      </c>
      <c r="L26" s="19">
        <f t="shared" si="28"/>
        <v>132</v>
      </c>
      <c r="M26" s="19">
        <f t="shared" si="29"/>
        <v>107.32</v>
      </c>
      <c r="N26" s="25">
        <v>132</v>
      </c>
      <c r="O26" s="20">
        <f t="shared" si="30"/>
        <v>113.01</v>
      </c>
      <c r="P26" s="20">
        <f t="shared" si="31"/>
        <v>139</v>
      </c>
      <c r="Q26" s="20">
        <f t="shared" si="32"/>
        <v>113.01</v>
      </c>
      <c r="R26" s="26">
        <v>139</v>
      </c>
      <c r="S26" s="27"/>
    </row>
    <row r="27" spans="1:19" ht="24.75" customHeight="1">
      <c r="A27" s="182"/>
      <c r="B27" s="159"/>
      <c r="C27" s="8" t="s">
        <v>129</v>
      </c>
      <c r="D27" s="8"/>
      <c r="E27" s="7" t="s">
        <v>0</v>
      </c>
      <c r="F27" s="7">
        <v>2</v>
      </c>
      <c r="G27" s="17">
        <f t="shared" si="24"/>
        <v>97.56</v>
      </c>
      <c r="H27" s="17">
        <f t="shared" si="25"/>
        <v>120</v>
      </c>
      <c r="I27" s="17">
        <f t="shared" si="26"/>
        <v>48.78</v>
      </c>
      <c r="J27" s="37">
        <v>60</v>
      </c>
      <c r="K27" s="19">
        <f t="shared" si="27"/>
        <v>90.9</v>
      </c>
      <c r="L27" s="19">
        <f t="shared" si="28"/>
        <v>111.8</v>
      </c>
      <c r="M27" s="19">
        <f t="shared" si="29"/>
        <v>45.45</v>
      </c>
      <c r="N27" s="25">
        <v>55.9</v>
      </c>
      <c r="O27" s="20">
        <f t="shared" si="30"/>
        <v>95.94</v>
      </c>
      <c r="P27" s="20">
        <f t="shared" si="31"/>
        <v>118</v>
      </c>
      <c r="Q27" s="20">
        <f t="shared" si="32"/>
        <v>47.97</v>
      </c>
      <c r="R27" s="26">
        <v>59</v>
      </c>
      <c r="S27" s="27"/>
    </row>
    <row r="28" spans="1:19" ht="231.75" customHeight="1">
      <c r="A28" s="183"/>
      <c r="B28" s="68" t="s">
        <v>3</v>
      </c>
      <c r="C28" s="8" t="s">
        <v>2</v>
      </c>
      <c r="D28" s="8"/>
      <c r="E28" s="7" t="s">
        <v>0</v>
      </c>
      <c r="F28" s="7">
        <v>1</v>
      </c>
      <c r="G28" s="17">
        <f t="shared" si="24"/>
        <v>650.41</v>
      </c>
      <c r="H28" s="17">
        <f t="shared" si="25"/>
        <v>800</v>
      </c>
      <c r="I28" s="17">
        <f t="shared" si="26"/>
        <v>650.41</v>
      </c>
      <c r="J28" s="24">
        <v>800</v>
      </c>
      <c r="K28" s="19">
        <f t="shared" si="27"/>
        <v>425</v>
      </c>
      <c r="L28" s="19">
        <f t="shared" si="28"/>
        <v>522.75</v>
      </c>
      <c r="M28" s="19">
        <f t="shared" si="29"/>
        <v>425</v>
      </c>
      <c r="N28" s="25">
        <v>522.75</v>
      </c>
      <c r="O28" s="20">
        <f t="shared" si="30"/>
        <v>836.59</v>
      </c>
      <c r="P28" s="20">
        <f t="shared" si="31"/>
        <v>1029</v>
      </c>
      <c r="Q28" s="20">
        <f t="shared" si="32"/>
        <v>836.59</v>
      </c>
      <c r="R28" s="26">
        <v>1029</v>
      </c>
      <c r="S28" s="27"/>
    </row>
    <row r="29" spans="1:19" ht="27.75" customHeight="1">
      <c r="A29" s="145"/>
      <c r="B29" s="146"/>
      <c r="C29" s="146"/>
      <c r="D29" s="146"/>
      <c r="E29" s="146"/>
      <c r="F29" s="147"/>
      <c r="G29" s="49">
        <f>SUM(G5:G28)</f>
        <v>10665.35</v>
      </c>
      <c r="H29" s="49">
        <f>SUM(H5:H28)</f>
        <v>13118.4</v>
      </c>
      <c r="I29" s="49"/>
      <c r="J29" s="88"/>
      <c r="K29" s="50">
        <f>SUM(K5:K28)</f>
        <v>12137.55</v>
      </c>
      <c r="L29" s="50">
        <f>SUM(L5:L28)</f>
        <v>14929.23</v>
      </c>
      <c r="M29" s="50"/>
      <c r="N29" s="88"/>
      <c r="O29" s="50">
        <f>SUM(O5:O28)</f>
        <v>12255.4</v>
      </c>
      <c r="P29" s="50">
        <f>SUM(P5:P28)</f>
        <v>15074.09</v>
      </c>
      <c r="Q29" s="50"/>
      <c r="R29" s="88"/>
      <c r="S29" s="89"/>
    </row>
    <row r="30" spans="1:19" ht="14.25" customHeight="1">
      <c r="A30" s="189">
        <v>2</v>
      </c>
      <c r="B30" s="186" t="s">
        <v>127</v>
      </c>
      <c r="C30" s="44" t="s">
        <v>119</v>
      </c>
      <c r="D30" s="44"/>
      <c r="E30" s="45" t="s">
        <v>0</v>
      </c>
      <c r="F30" s="45">
        <v>50</v>
      </c>
      <c r="G30" s="17">
        <f t="shared" si="24"/>
        <v>49.5</v>
      </c>
      <c r="H30" s="17">
        <f t="shared" si="25"/>
        <v>61</v>
      </c>
      <c r="I30" s="17">
        <f t="shared" si="26"/>
        <v>0.99</v>
      </c>
      <c r="J30" s="35">
        <v>1.22</v>
      </c>
      <c r="K30" s="19">
        <f t="shared" si="27"/>
        <v>40</v>
      </c>
      <c r="L30" s="19">
        <f t="shared" si="28"/>
        <v>49.5</v>
      </c>
      <c r="M30" s="19">
        <f t="shared" si="29"/>
        <v>0.8</v>
      </c>
      <c r="N30" s="22">
        <v>0.99</v>
      </c>
      <c r="O30" s="20">
        <f t="shared" si="30"/>
        <v>63.5</v>
      </c>
      <c r="P30" s="20">
        <f t="shared" si="31"/>
        <v>78</v>
      </c>
      <c r="Q30" s="20">
        <f t="shared" si="32"/>
        <v>1.27</v>
      </c>
      <c r="R30" s="23">
        <v>1.56</v>
      </c>
      <c r="S30" s="9"/>
    </row>
    <row r="31" spans="1:19" ht="14.25" customHeight="1">
      <c r="A31" s="190"/>
      <c r="B31" s="187"/>
      <c r="C31" s="44" t="s">
        <v>120</v>
      </c>
      <c r="D31" s="44"/>
      <c r="E31" s="45" t="s">
        <v>0</v>
      </c>
      <c r="F31" s="45">
        <v>50</v>
      </c>
      <c r="G31" s="17">
        <f t="shared" si="24"/>
        <v>49.5</v>
      </c>
      <c r="H31" s="17">
        <f t="shared" si="25"/>
        <v>61</v>
      </c>
      <c r="I31" s="17">
        <f t="shared" si="26"/>
        <v>0.99</v>
      </c>
      <c r="J31" s="35">
        <v>1.22</v>
      </c>
      <c r="K31" s="19">
        <f t="shared" si="27"/>
        <v>40</v>
      </c>
      <c r="L31" s="19">
        <f t="shared" si="28"/>
        <v>49.5</v>
      </c>
      <c r="M31" s="19">
        <f t="shared" si="29"/>
        <v>0.8</v>
      </c>
      <c r="N31" s="22">
        <v>0.99</v>
      </c>
      <c r="O31" s="20">
        <f t="shared" si="30"/>
        <v>63.5</v>
      </c>
      <c r="P31" s="20">
        <f t="shared" si="31"/>
        <v>78</v>
      </c>
      <c r="Q31" s="20">
        <f t="shared" si="32"/>
        <v>1.27</v>
      </c>
      <c r="R31" s="23">
        <v>1.56</v>
      </c>
      <c r="S31" s="9"/>
    </row>
    <row r="32" spans="1:19" ht="14.25" customHeight="1">
      <c r="A32" s="190"/>
      <c r="B32" s="187"/>
      <c r="C32" s="44" t="s">
        <v>121</v>
      </c>
      <c r="D32" s="44"/>
      <c r="E32" s="45" t="s">
        <v>0</v>
      </c>
      <c r="F32" s="45">
        <v>50</v>
      </c>
      <c r="G32" s="17">
        <f t="shared" si="24"/>
        <v>49.5</v>
      </c>
      <c r="H32" s="17">
        <f t="shared" si="25"/>
        <v>61</v>
      </c>
      <c r="I32" s="17">
        <f t="shared" si="26"/>
        <v>0.99</v>
      </c>
      <c r="J32" s="35">
        <v>1.22</v>
      </c>
      <c r="K32" s="19">
        <f t="shared" si="27"/>
        <v>40</v>
      </c>
      <c r="L32" s="19">
        <f t="shared" si="28"/>
        <v>49.5</v>
      </c>
      <c r="M32" s="19">
        <f t="shared" si="29"/>
        <v>0.8</v>
      </c>
      <c r="N32" s="22">
        <v>0.99</v>
      </c>
      <c r="O32" s="20">
        <f t="shared" si="30"/>
        <v>63.5</v>
      </c>
      <c r="P32" s="20">
        <f t="shared" si="31"/>
        <v>78</v>
      </c>
      <c r="Q32" s="20">
        <f t="shared" si="32"/>
        <v>1.27</v>
      </c>
      <c r="R32" s="23">
        <v>1.56</v>
      </c>
      <c r="S32" s="9"/>
    </row>
    <row r="33" spans="1:19" ht="14.25" customHeight="1">
      <c r="A33" s="190"/>
      <c r="B33" s="187"/>
      <c r="C33" s="44" t="s">
        <v>122</v>
      </c>
      <c r="D33" s="44"/>
      <c r="E33" s="45" t="s">
        <v>0</v>
      </c>
      <c r="F33" s="45">
        <v>200</v>
      </c>
      <c r="G33" s="17">
        <f t="shared" si="24"/>
        <v>198</v>
      </c>
      <c r="H33" s="17">
        <f t="shared" si="25"/>
        <v>244</v>
      </c>
      <c r="I33" s="17">
        <f t="shared" si="26"/>
        <v>0.99</v>
      </c>
      <c r="J33" s="35">
        <v>1.22</v>
      </c>
      <c r="K33" s="19">
        <f t="shared" si="27"/>
        <v>160</v>
      </c>
      <c r="L33" s="19">
        <f t="shared" si="28"/>
        <v>198</v>
      </c>
      <c r="M33" s="19">
        <f t="shared" si="29"/>
        <v>0.8</v>
      </c>
      <c r="N33" s="22">
        <v>0.99</v>
      </c>
      <c r="O33" s="20">
        <f t="shared" si="30"/>
        <v>254</v>
      </c>
      <c r="P33" s="20">
        <f t="shared" si="31"/>
        <v>312</v>
      </c>
      <c r="Q33" s="20">
        <f t="shared" si="32"/>
        <v>1.27</v>
      </c>
      <c r="R33" s="23">
        <v>1.56</v>
      </c>
      <c r="S33" s="9"/>
    </row>
    <row r="34" spans="1:19" ht="14.25" customHeight="1">
      <c r="A34" s="190"/>
      <c r="B34" s="187"/>
      <c r="C34" s="44" t="s">
        <v>123</v>
      </c>
      <c r="D34" s="44"/>
      <c r="E34" s="45" t="s">
        <v>0</v>
      </c>
      <c r="F34" s="45">
        <v>20</v>
      </c>
      <c r="G34" s="17">
        <f t="shared" si="24"/>
        <v>19.8</v>
      </c>
      <c r="H34" s="17">
        <f t="shared" si="25"/>
        <v>24.4</v>
      </c>
      <c r="I34" s="17">
        <f t="shared" si="26"/>
        <v>0.99</v>
      </c>
      <c r="J34" s="35">
        <v>1.22</v>
      </c>
      <c r="K34" s="19">
        <f t="shared" si="27"/>
        <v>16</v>
      </c>
      <c r="L34" s="19">
        <f t="shared" si="28"/>
        <v>19.8</v>
      </c>
      <c r="M34" s="19">
        <f t="shared" si="29"/>
        <v>0.8</v>
      </c>
      <c r="N34" s="22">
        <v>0.99</v>
      </c>
      <c r="O34" s="20">
        <f t="shared" si="30"/>
        <v>25.4</v>
      </c>
      <c r="P34" s="20">
        <f t="shared" si="31"/>
        <v>31.2</v>
      </c>
      <c r="Q34" s="20">
        <f t="shared" si="32"/>
        <v>1.27</v>
      </c>
      <c r="R34" s="23">
        <v>1.56</v>
      </c>
      <c r="S34" s="9"/>
    </row>
    <row r="35" spans="1:19" ht="14.25" customHeight="1">
      <c r="A35" s="190"/>
      <c r="B35" s="187"/>
      <c r="C35" s="44" t="s">
        <v>124</v>
      </c>
      <c r="D35" s="44"/>
      <c r="E35" s="45" t="s">
        <v>0</v>
      </c>
      <c r="F35" s="45">
        <v>10</v>
      </c>
      <c r="G35" s="17">
        <f t="shared" si="24"/>
        <v>146.30000000000001</v>
      </c>
      <c r="H35" s="17">
        <f t="shared" si="25"/>
        <v>180</v>
      </c>
      <c r="I35" s="17">
        <f t="shared" si="26"/>
        <v>14.63</v>
      </c>
      <c r="J35" s="35">
        <v>18</v>
      </c>
      <c r="K35" s="19">
        <f t="shared" si="27"/>
        <v>129.30000000000001</v>
      </c>
      <c r="L35" s="19">
        <f t="shared" si="28"/>
        <v>159</v>
      </c>
      <c r="M35" s="19">
        <f t="shared" si="29"/>
        <v>12.93</v>
      </c>
      <c r="N35" s="22">
        <v>15.9</v>
      </c>
      <c r="O35" s="20">
        <f t="shared" si="30"/>
        <v>174.8</v>
      </c>
      <c r="P35" s="20">
        <f t="shared" si="31"/>
        <v>215</v>
      </c>
      <c r="Q35" s="20">
        <f t="shared" si="32"/>
        <v>17.48</v>
      </c>
      <c r="R35" s="23">
        <v>21.5</v>
      </c>
      <c r="S35" s="9"/>
    </row>
    <row r="36" spans="1:19" ht="14.25" customHeight="1">
      <c r="A36" s="190"/>
      <c r="B36" s="187"/>
      <c r="C36" s="44" t="s">
        <v>125</v>
      </c>
      <c r="D36" s="44"/>
      <c r="E36" s="45" t="s">
        <v>0</v>
      </c>
      <c r="F36" s="45">
        <v>5</v>
      </c>
      <c r="G36" s="17">
        <f t="shared" si="24"/>
        <v>73.150000000000006</v>
      </c>
      <c r="H36" s="17">
        <f t="shared" si="25"/>
        <v>90</v>
      </c>
      <c r="I36" s="17">
        <f t="shared" si="26"/>
        <v>14.63</v>
      </c>
      <c r="J36" s="35">
        <v>18</v>
      </c>
      <c r="K36" s="19">
        <f t="shared" si="27"/>
        <v>64.650000000000006</v>
      </c>
      <c r="L36" s="19">
        <f t="shared" si="28"/>
        <v>79.5</v>
      </c>
      <c r="M36" s="19">
        <f t="shared" si="29"/>
        <v>12.93</v>
      </c>
      <c r="N36" s="22">
        <v>15.9</v>
      </c>
      <c r="O36" s="20">
        <f t="shared" si="30"/>
        <v>87.4</v>
      </c>
      <c r="P36" s="20">
        <f t="shared" si="31"/>
        <v>107.5</v>
      </c>
      <c r="Q36" s="20">
        <f t="shared" si="32"/>
        <v>17.48</v>
      </c>
      <c r="R36" s="23">
        <v>21.5</v>
      </c>
      <c r="S36" s="9"/>
    </row>
    <row r="37" spans="1:19" ht="14.25" customHeight="1">
      <c r="A37" s="190"/>
      <c r="B37" s="187"/>
      <c r="C37" s="44" t="s">
        <v>82</v>
      </c>
      <c r="D37" s="44"/>
      <c r="E37" s="72" t="s">
        <v>21</v>
      </c>
      <c r="F37" s="73">
        <v>1</v>
      </c>
      <c r="G37" s="17">
        <f t="shared" si="24"/>
        <v>10.57</v>
      </c>
      <c r="H37" s="17">
        <f t="shared" si="25"/>
        <v>13</v>
      </c>
      <c r="I37" s="17">
        <f t="shared" si="26"/>
        <v>10.57</v>
      </c>
      <c r="J37" s="21">
        <v>13</v>
      </c>
      <c r="K37" s="19">
        <f t="shared" si="27"/>
        <v>9.75</v>
      </c>
      <c r="L37" s="19">
        <f t="shared" si="28"/>
        <v>11.99</v>
      </c>
      <c r="M37" s="19">
        <f t="shared" si="29"/>
        <v>9.75</v>
      </c>
      <c r="N37" s="22">
        <v>11.99</v>
      </c>
      <c r="O37" s="20">
        <f t="shared" si="30"/>
        <v>11.46</v>
      </c>
      <c r="P37" s="20">
        <f t="shared" si="31"/>
        <v>14.1</v>
      </c>
      <c r="Q37" s="20">
        <f t="shared" si="32"/>
        <v>11.46</v>
      </c>
      <c r="R37" s="23">
        <v>14.1</v>
      </c>
      <c r="S37" s="9"/>
    </row>
    <row r="38" spans="1:19" ht="14.25" customHeight="1">
      <c r="A38" s="190"/>
      <c r="B38" s="187"/>
      <c r="C38" s="74" t="s">
        <v>64</v>
      </c>
      <c r="D38" s="74"/>
      <c r="E38" s="72" t="s">
        <v>21</v>
      </c>
      <c r="F38" s="73">
        <v>2</v>
      </c>
      <c r="G38" s="17">
        <f t="shared" si="24"/>
        <v>21.14</v>
      </c>
      <c r="H38" s="17">
        <f t="shared" si="25"/>
        <v>26</v>
      </c>
      <c r="I38" s="17">
        <f t="shared" si="26"/>
        <v>10.57</v>
      </c>
      <c r="J38" s="21">
        <v>13</v>
      </c>
      <c r="K38" s="19">
        <f t="shared" si="27"/>
        <v>19.5</v>
      </c>
      <c r="L38" s="19">
        <f t="shared" si="28"/>
        <v>23.98</v>
      </c>
      <c r="M38" s="19">
        <f t="shared" si="29"/>
        <v>9.75</v>
      </c>
      <c r="N38" s="22">
        <v>11.99</v>
      </c>
      <c r="O38" s="20">
        <f t="shared" si="30"/>
        <v>22.92</v>
      </c>
      <c r="P38" s="20">
        <f t="shared" si="31"/>
        <v>28.2</v>
      </c>
      <c r="Q38" s="20">
        <f t="shared" si="32"/>
        <v>11.46</v>
      </c>
      <c r="R38" s="23">
        <v>14.1</v>
      </c>
      <c r="S38" s="9"/>
    </row>
    <row r="39" spans="1:19" ht="14.25" customHeight="1">
      <c r="A39" s="190"/>
      <c r="B39" s="187"/>
      <c r="C39" s="74" t="s">
        <v>63</v>
      </c>
      <c r="D39" s="74"/>
      <c r="E39" s="72" t="s">
        <v>21</v>
      </c>
      <c r="F39" s="73">
        <v>2</v>
      </c>
      <c r="G39" s="17">
        <f t="shared" si="24"/>
        <v>21.14</v>
      </c>
      <c r="H39" s="17">
        <f t="shared" si="25"/>
        <v>26</v>
      </c>
      <c r="I39" s="17">
        <f t="shared" si="26"/>
        <v>10.57</v>
      </c>
      <c r="J39" s="21">
        <v>13</v>
      </c>
      <c r="K39" s="19">
        <f t="shared" si="27"/>
        <v>19.5</v>
      </c>
      <c r="L39" s="19">
        <f t="shared" si="28"/>
        <v>23.98</v>
      </c>
      <c r="M39" s="19">
        <f t="shared" si="29"/>
        <v>9.75</v>
      </c>
      <c r="N39" s="22">
        <v>11.99</v>
      </c>
      <c r="O39" s="20">
        <f t="shared" si="30"/>
        <v>22.92</v>
      </c>
      <c r="P39" s="20">
        <f t="shared" si="31"/>
        <v>28.2</v>
      </c>
      <c r="Q39" s="20">
        <f t="shared" si="32"/>
        <v>11.46</v>
      </c>
      <c r="R39" s="23">
        <v>14.1</v>
      </c>
      <c r="S39" s="9"/>
    </row>
    <row r="40" spans="1:19" ht="14.25" customHeight="1">
      <c r="A40" s="190"/>
      <c r="B40" s="187"/>
      <c r="C40" s="74" t="s">
        <v>62</v>
      </c>
      <c r="D40" s="74"/>
      <c r="E40" s="72" t="s">
        <v>21</v>
      </c>
      <c r="F40" s="73">
        <v>2</v>
      </c>
      <c r="G40" s="17">
        <f t="shared" si="24"/>
        <v>21.14</v>
      </c>
      <c r="H40" s="17">
        <f t="shared" si="25"/>
        <v>26</v>
      </c>
      <c r="I40" s="17">
        <f t="shared" si="26"/>
        <v>10.57</v>
      </c>
      <c r="J40" s="21">
        <v>13</v>
      </c>
      <c r="K40" s="19">
        <f t="shared" si="27"/>
        <v>19.5</v>
      </c>
      <c r="L40" s="19">
        <f t="shared" si="28"/>
        <v>23.98</v>
      </c>
      <c r="M40" s="19">
        <f t="shared" si="29"/>
        <v>9.75</v>
      </c>
      <c r="N40" s="22">
        <v>11.99</v>
      </c>
      <c r="O40" s="20">
        <f t="shared" si="30"/>
        <v>22.92</v>
      </c>
      <c r="P40" s="20">
        <f t="shared" si="31"/>
        <v>28.2</v>
      </c>
      <c r="Q40" s="20">
        <f t="shared" si="32"/>
        <v>11.46</v>
      </c>
      <c r="R40" s="23">
        <v>14.1</v>
      </c>
      <c r="S40" s="9"/>
    </row>
    <row r="41" spans="1:19" ht="14.25" customHeight="1">
      <c r="A41" s="190"/>
      <c r="B41" s="187"/>
      <c r="C41" s="74" t="s">
        <v>61</v>
      </c>
      <c r="D41" s="74"/>
      <c r="E41" s="72" t="s">
        <v>21</v>
      </c>
      <c r="F41" s="73">
        <v>2</v>
      </c>
      <c r="G41" s="17">
        <f t="shared" si="24"/>
        <v>21.14</v>
      </c>
      <c r="H41" s="17">
        <f t="shared" si="25"/>
        <v>26</v>
      </c>
      <c r="I41" s="17">
        <f t="shared" si="26"/>
        <v>10.57</v>
      </c>
      <c r="J41" s="21">
        <v>13</v>
      </c>
      <c r="K41" s="19">
        <f t="shared" si="27"/>
        <v>19.5</v>
      </c>
      <c r="L41" s="19">
        <f t="shared" si="28"/>
        <v>23.98</v>
      </c>
      <c r="M41" s="19">
        <f t="shared" si="29"/>
        <v>9.75</v>
      </c>
      <c r="N41" s="22">
        <v>11.99</v>
      </c>
      <c r="O41" s="20">
        <f t="shared" si="30"/>
        <v>22.92</v>
      </c>
      <c r="P41" s="20">
        <f t="shared" si="31"/>
        <v>28.2</v>
      </c>
      <c r="Q41" s="20">
        <f t="shared" si="32"/>
        <v>11.46</v>
      </c>
      <c r="R41" s="23">
        <v>14.1</v>
      </c>
      <c r="S41" s="9"/>
    </row>
    <row r="42" spans="1:19" ht="14.25" customHeight="1">
      <c r="A42" s="190"/>
      <c r="B42" s="187"/>
      <c r="C42" s="74" t="s">
        <v>60</v>
      </c>
      <c r="D42" s="74"/>
      <c r="E42" s="72" t="s">
        <v>21</v>
      </c>
      <c r="F42" s="73">
        <v>1</v>
      </c>
      <c r="G42" s="17">
        <f t="shared" si="24"/>
        <v>10.57</v>
      </c>
      <c r="H42" s="17">
        <f t="shared" si="25"/>
        <v>13</v>
      </c>
      <c r="I42" s="17">
        <f t="shared" si="26"/>
        <v>10.57</v>
      </c>
      <c r="J42" s="21">
        <v>13</v>
      </c>
      <c r="K42" s="19">
        <f t="shared" si="27"/>
        <v>9.75</v>
      </c>
      <c r="L42" s="19">
        <f t="shared" si="28"/>
        <v>11.99</v>
      </c>
      <c r="M42" s="19">
        <f t="shared" si="29"/>
        <v>9.75</v>
      </c>
      <c r="N42" s="22">
        <v>11.99</v>
      </c>
      <c r="O42" s="20">
        <f t="shared" si="30"/>
        <v>11.46</v>
      </c>
      <c r="P42" s="20">
        <f t="shared" si="31"/>
        <v>14.1</v>
      </c>
      <c r="Q42" s="20">
        <f t="shared" si="32"/>
        <v>11.46</v>
      </c>
      <c r="R42" s="23">
        <v>14.1</v>
      </c>
      <c r="S42" s="9"/>
    </row>
    <row r="43" spans="1:19" ht="14.25" customHeight="1">
      <c r="A43" s="190"/>
      <c r="B43" s="187"/>
      <c r="C43" s="74" t="s">
        <v>59</v>
      </c>
      <c r="D43" s="74"/>
      <c r="E43" s="72" t="s">
        <v>21</v>
      </c>
      <c r="F43" s="73">
        <v>0.5</v>
      </c>
      <c r="G43" s="17">
        <f t="shared" si="24"/>
        <v>5.29</v>
      </c>
      <c r="H43" s="17">
        <f t="shared" si="25"/>
        <v>6.5</v>
      </c>
      <c r="I43" s="17">
        <f t="shared" si="26"/>
        <v>10.57</v>
      </c>
      <c r="J43" s="21">
        <v>13</v>
      </c>
      <c r="K43" s="19">
        <f t="shared" si="27"/>
        <v>4.88</v>
      </c>
      <c r="L43" s="19">
        <f t="shared" si="28"/>
        <v>6</v>
      </c>
      <c r="M43" s="19">
        <f t="shared" si="29"/>
        <v>9.75</v>
      </c>
      <c r="N43" s="22">
        <v>11.99</v>
      </c>
      <c r="O43" s="20">
        <f t="shared" si="30"/>
        <v>5.73</v>
      </c>
      <c r="P43" s="20">
        <f t="shared" si="31"/>
        <v>7.05</v>
      </c>
      <c r="Q43" s="20">
        <f t="shared" si="32"/>
        <v>11.46</v>
      </c>
      <c r="R43" s="23">
        <v>14.1</v>
      </c>
      <c r="S43" s="9"/>
    </row>
    <row r="44" spans="1:19" ht="14.25" customHeight="1">
      <c r="A44" s="190"/>
      <c r="B44" s="187"/>
      <c r="C44" s="74" t="s">
        <v>58</v>
      </c>
      <c r="D44" s="74"/>
      <c r="E44" s="72" t="s">
        <v>21</v>
      </c>
      <c r="F44" s="73">
        <v>0.5</v>
      </c>
      <c r="G44" s="17">
        <f t="shared" si="24"/>
        <v>5.29</v>
      </c>
      <c r="H44" s="17">
        <f t="shared" si="25"/>
        <v>6.5</v>
      </c>
      <c r="I44" s="17">
        <f t="shared" si="26"/>
        <v>10.57</v>
      </c>
      <c r="J44" s="21">
        <v>13</v>
      </c>
      <c r="K44" s="19">
        <f t="shared" si="27"/>
        <v>4.88</v>
      </c>
      <c r="L44" s="19">
        <f t="shared" si="28"/>
        <v>6</v>
      </c>
      <c r="M44" s="19">
        <f t="shared" si="29"/>
        <v>9.75</v>
      </c>
      <c r="N44" s="22">
        <v>11.99</v>
      </c>
      <c r="O44" s="20">
        <f t="shared" si="30"/>
        <v>5.73</v>
      </c>
      <c r="P44" s="20">
        <f t="shared" si="31"/>
        <v>7.05</v>
      </c>
      <c r="Q44" s="20">
        <f t="shared" si="32"/>
        <v>11.46</v>
      </c>
      <c r="R44" s="23">
        <v>14.1</v>
      </c>
      <c r="S44" s="9"/>
    </row>
    <row r="45" spans="1:19" ht="14.25" customHeight="1">
      <c r="A45" s="190"/>
      <c r="B45" s="187"/>
      <c r="C45" s="74" t="s">
        <v>57</v>
      </c>
      <c r="D45" s="74"/>
      <c r="E45" s="72" t="s">
        <v>21</v>
      </c>
      <c r="F45" s="73">
        <v>0.5</v>
      </c>
      <c r="G45" s="17">
        <f t="shared" si="24"/>
        <v>5.29</v>
      </c>
      <c r="H45" s="17">
        <f t="shared" si="25"/>
        <v>6.5</v>
      </c>
      <c r="I45" s="17">
        <f t="shared" si="26"/>
        <v>10.57</v>
      </c>
      <c r="J45" s="21">
        <v>13</v>
      </c>
      <c r="K45" s="19">
        <f t="shared" si="27"/>
        <v>4.88</v>
      </c>
      <c r="L45" s="19">
        <f t="shared" si="28"/>
        <v>6</v>
      </c>
      <c r="M45" s="19">
        <f t="shared" si="29"/>
        <v>9.75</v>
      </c>
      <c r="N45" s="22">
        <v>11.99</v>
      </c>
      <c r="O45" s="20">
        <f t="shared" si="30"/>
        <v>5.73</v>
      </c>
      <c r="P45" s="20">
        <f t="shared" si="31"/>
        <v>7.05</v>
      </c>
      <c r="Q45" s="20">
        <f t="shared" si="32"/>
        <v>11.46</v>
      </c>
      <c r="R45" s="23">
        <v>14.1</v>
      </c>
      <c r="S45" s="9"/>
    </row>
    <row r="46" spans="1:19" ht="14.25" customHeight="1">
      <c r="A46" s="190"/>
      <c r="B46" s="187"/>
      <c r="C46" s="74" t="s">
        <v>56</v>
      </c>
      <c r="D46" s="74"/>
      <c r="E46" s="72" t="s">
        <v>21</v>
      </c>
      <c r="F46" s="73">
        <v>0.5</v>
      </c>
      <c r="G46" s="17">
        <f t="shared" si="24"/>
        <v>7.4</v>
      </c>
      <c r="H46" s="17">
        <f t="shared" si="25"/>
        <v>9.1</v>
      </c>
      <c r="I46" s="17">
        <f t="shared" si="26"/>
        <v>14.8</v>
      </c>
      <c r="J46" s="21">
        <v>18.2</v>
      </c>
      <c r="K46" s="19">
        <f t="shared" si="27"/>
        <v>7.16</v>
      </c>
      <c r="L46" s="19">
        <f t="shared" si="28"/>
        <v>8.8000000000000007</v>
      </c>
      <c r="M46" s="19">
        <f t="shared" si="29"/>
        <v>14.31</v>
      </c>
      <c r="N46" s="22">
        <v>17.600000000000001</v>
      </c>
      <c r="O46" s="20">
        <f t="shared" si="30"/>
        <v>6.47</v>
      </c>
      <c r="P46" s="20">
        <f t="shared" si="31"/>
        <v>7.95</v>
      </c>
      <c r="Q46" s="20">
        <f t="shared" si="32"/>
        <v>12.93</v>
      </c>
      <c r="R46" s="23">
        <v>15.9</v>
      </c>
      <c r="S46" s="9"/>
    </row>
    <row r="47" spans="1:19" ht="14.25" customHeight="1">
      <c r="A47" s="190"/>
      <c r="B47" s="187"/>
      <c r="C47" s="74" t="s">
        <v>55</v>
      </c>
      <c r="D47" s="74"/>
      <c r="E47" s="72" t="s">
        <v>141</v>
      </c>
      <c r="F47" s="73">
        <v>1</v>
      </c>
      <c r="G47" s="17">
        <f t="shared" si="24"/>
        <v>13.66</v>
      </c>
      <c r="H47" s="17">
        <f t="shared" si="25"/>
        <v>16.8</v>
      </c>
      <c r="I47" s="17">
        <f t="shared" si="26"/>
        <v>13.66</v>
      </c>
      <c r="J47" s="21">
        <v>16.8</v>
      </c>
      <c r="K47" s="19">
        <f t="shared" si="27"/>
        <v>10.33</v>
      </c>
      <c r="L47" s="19">
        <f t="shared" si="28"/>
        <v>12.7</v>
      </c>
      <c r="M47" s="19">
        <f t="shared" si="29"/>
        <v>10.33</v>
      </c>
      <c r="N47" s="22">
        <v>12.7</v>
      </c>
      <c r="O47" s="20">
        <f t="shared" si="30"/>
        <v>8.93</v>
      </c>
      <c r="P47" s="20">
        <f t="shared" si="31"/>
        <v>10.99</v>
      </c>
      <c r="Q47" s="20">
        <f t="shared" si="32"/>
        <v>8.93</v>
      </c>
      <c r="R47" s="23">
        <v>10.99</v>
      </c>
      <c r="S47" s="9"/>
    </row>
    <row r="48" spans="1:19" ht="14.25" customHeight="1">
      <c r="A48" s="190"/>
      <c r="B48" s="187"/>
      <c r="C48" s="74" t="s">
        <v>54</v>
      </c>
      <c r="D48" s="74"/>
      <c r="E48" s="72" t="s">
        <v>141</v>
      </c>
      <c r="F48" s="73">
        <v>1</v>
      </c>
      <c r="G48" s="17">
        <f t="shared" si="24"/>
        <v>12.73</v>
      </c>
      <c r="H48" s="17">
        <f t="shared" si="25"/>
        <v>15.66</v>
      </c>
      <c r="I48" s="17">
        <f t="shared" si="26"/>
        <v>12.73</v>
      </c>
      <c r="J48" s="21">
        <v>15.66</v>
      </c>
      <c r="K48" s="19">
        <f t="shared" si="27"/>
        <v>9.02</v>
      </c>
      <c r="L48" s="19">
        <f t="shared" si="28"/>
        <v>11.1</v>
      </c>
      <c r="M48" s="19">
        <f t="shared" si="29"/>
        <v>9.02</v>
      </c>
      <c r="N48" s="22">
        <v>11.1</v>
      </c>
      <c r="O48" s="20">
        <f t="shared" si="30"/>
        <v>10.029999999999999</v>
      </c>
      <c r="P48" s="20">
        <f t="shared" si="31"/>
        <v>12.34</v>
      </c>
      <c r="Q48" s="20">
        <f t="shared" si="32"/>
        <v>10.029999999999999</v>
      </c>
      <c r="R48" s="23">
        <v>12.34</v>
      </c>
      <c r="S48" s="9"/>
    </row>
    <row r="49" spans="1:19" ht="14.25" customHeight="1">
      <c r="A49" s="190"/>
      <c r="B49" s="187"/>
      <c r="C49" s="74" t="s">
        <v>53</v>
      </c>
      <c r="D49" s="74"/>
      <c r="E49" s="72" t="s">
        <v>141</v>
      </c>
      <c r="F49" s="73">
        <v>1</v>
      </c>
      <c r="G49" s="17">
        <f t="shared" si="24"/>
        <v>11.22</v>
      </c>
      <c r="H49" s="17">
        <f t="shared" si="25"/>
        <v>13.8</v>
      </c>
      <c r="I49" s="17">
        <f t="shared" si="26"/>
        <v>11.22</v>
      </c>
      <c r="J49" s="21">
        <v>13.8</v>
      </c>
      <c r="K49" s="19">
        <f t="shared" si="27"/>
        <v>10.49</v>
      </c>
      <c r="L49" s="19">
        <f t="shared" si="28"/>
        <v>12.9</v>
      </c>
      <c r="M49" s="19">
        <f t="shared" si="29"/>
        <v>10.49</v>
      </c>
      <c r="N49" s="22">
        <v>12.9</v>
      </c>
      <c r="O49" s="20">
        <f t="shared" si="30"/>
        <v>10.73</v>
      </c>
      <c r="P49" s="20">
        <f t="shared" si="31"/>
        <v>13.2</v>
      </c>
      <c r="Q49" s="20">
        <f t="shared" si="32"/>
        <v>10.73</v>
      </c>
      <c r="R49" s="23">
        <v>13.2</v>
      </c>
      <c r="S49" s="9"/>
    </row>
    <row r="50" spans="1:19" ht="14.25" customHeight="1">
      <c r="A50" s="190"/>
      <c r="B50" s="187"/>
      <c r="C50" s="74" t="s">
        <v>52</v>
      </c>
      <c r="D50" s="74"/>
      <c r="E50" s="72" t="s">
        <v>141</v>
      </c>
      <c r="F50" s="73">
        <v>1</v>
      </c>
      <c r="G50" s="17">
        <f t="shared" si="24"/>
        <v>12.95</v>
      </c>
      <c r="H50" s="17">
        <f t="shared" si="25"/>
        <v>15.93</v>
      </c>
      <c r="I50" s="17">
        <f t="shared" si="26"/>
        <v>12.95</v>
      </c>
      <c r="J50" s="21">
        <v>15.93</v>
      </c>
      <c r="K50" s="19">
        <f t="shared" si="27"/>
        <v>13</v>
      </c>
      <c r="L50" s="19">
        <f t="shared" si="28"/>
        <v>15.99</v>
      </c>
      <c r="M50" s="19">
        <f t="shared" si="29"/>
        <v>13</v>
      </c>
      <c r="N50" s="22">
        <v>15.99</v>
      </c>
      <c r="O50" s="20">
        <f t="shared" si="30"/>
        <v>11.92</v>
      </c>
      <c r="P50" s="20">
        <f t="shared" si="31"/>
        <v>14.66</v>
      </c>
      <c r="Q50" s="20">
        <f t="shared" si="32"/>
        <v>11.92</v>
      </c>
      <c r="R50" s="23">
        <v>14.66</v>
      </c>
      <c r="S50" s="9"/>
    </row>
    <row r="51" spans="1:19" ht="14.25" customHeight="1">
      <c r="A51" s="190"/>
      <c r="B51" s="187"/>
      <c r="C51" s="74" t="s">
        <v>51</v>
      </c>
      <c r="D51" s="74"/>
      <c r="E51" s="72" t="s">
        <v>141</v>
      </c>
      <c r="F51" s="73">
        <v>1</v>
      </c>
      <c r="G51" s="17">
        <f t="shared" si="24"/>
        <v>15.85</v>
      </c>
      <c r="H51" s="17">
        <f t="shared" si="25"/>
        <v>19.5</v>
      </c>
      <c r="I51" s="17">
        <f t="shared" si="26"/>
        <v>15.85</v>
      </c>
      <c r="J51" s="21">
        <v>19.5</v>
      </c>
      <c r="K51" s="19">
        <f t="shared" si="27"/>
        <v>18.13</v>
      </c>
      <c r="L51" s="19">
        <f t="shared" si="28"/>
        <v>22.3</v>
      </c>
      <c r="M51" s="19">
        <f t="shared" si="29"/>
        <v>18.13</v>
      </c>
      <c r="N51" s="22">
        <v>22.3</v>
      </c>
      <c r="O51" s="20">
        <f t="shared" si="30"/>
        <v>20.16</v>
      </c>
      <c r="P51" s="20">
        <f t="shared" si="31"/>
        <v>24.8</v>
      </c>
      <c r="Q51" s="20">
        <f t="shared" si="32"/>
        <v>20.16</v>
      </c>
      <c r="R51" s="23">
        <v>24.8</v>
      </c>
      <c r="S51" s="9"/>
    </row>
    <row r="52" spans="1:19" ht="14.25" customHeight="1">
      <c r="A52" s="190"/>
      <c r="B52" s="187"/>
      <c r="C52" s="74" t="s">
        <v>50</v>
      </c>
      <c r="D52" s="74"/>
      <c r="E52" s="72" t="s">
        <v>141</v>
      </c>
      <c r="F52" s="73">
        <v>2</v>
      </c>
      <c r="G52" s="17">
        <f t="shared" si="24"/>
        <v>33.5</v>
      </c>
      <c r="H52" s="17">
        <f t="shared" si="25"/>
        <v>41.2</v>
      </c>
      <c r="I52" s="17">
        <f t="shared" si="26"/>
        <v>16.75</v>
      </c>
      <c r="J52" s="21">
        <v>20.6</v>
      </c>
      <c r="K52" s="19">
        <f t="shared" si="27"/>
        <v>40</v>
      </c>
      <c r="L52" s="19">
        <f t="shared" si="28"/>
        <v>49.2</v>
      </c>
      <c r="M52" s="19">
        <f t="shared" si="29"/>
        <v>20</v>
      </c>
      <c r="N52" s="22">
        <v>24.6</v>
      </c>
      <c r="O52" s="20">
        <f t="shared" si="30"/>
        <v>34.14</v>
      </c>
      <c r="P52" s="20">
        <f t="shared" si="31"/>
        <v>42</v>
      </c>
      <c r="Q52" s="20">
        <f t="shared" si="32"/>
        <v>17.07</v>
      </c>
      <c r="R52" s="23">
        <v>21</v>
      </c>
      <c r="S52" s="9"/>
    </row>
    <row r="53" spans="1:19" ht="14.25" customHeight="1">
      <c r="A53" s="190"/>
      <c r="B53" s="187"/>
      <c r="C53" s="74" t="s">
        <v>49</v>
      </c>
      <c r="D53" s="74"/>
      <c r="E53" s="72" t="s">
        <v>141</v>
      </c>
      <c r="F53" s="73">
        <v>2</v>
      </c>
      <c r="G53" s="17">
        <f t="shared" si="24"/>
        <v>39.18</v>
      </c>
      <c r="H53" s="17">
        <f t="shared" si="25"/>
        <v>48.2</v>
      </c>
      <c r="I53" s="17">
        <f t="shared" si="26"/>
        <v>19.59</v>
      </c>
      <c r="J53" s="21">
        <v>24.1</v>
      </c>
      <c r="K53" s="19">
        <f t="shared" si="27"/>
        <v>32.36</v>
      </c>
      <c r="L53" s="19">
        <f t="shared" si="28"/>
        <v>39.799999999999997</v>
      </c>
      <c r="M53" s="19">
        <f t="shared" si="29"/>
        <v>16.18</v>
      </c>
      <c r="N53" s="22">
        <v>19.899999999999999</v>
      </c>
      <c r="O53" s="20">
        <f t="shared" si="30"/>
        <v>28.14</v>
      </c>
      <c r="P53" s="20">
        <f t="shared" si="31"/>
        <v>34.6</v>
      </c>
      <c r="Q53" s="20">
        <f t="shared" si="32"/>
        <v>14.07</v>
      </c>
      <c r="R53" s="23">
        <v>17.3</v>
      </c>
      <c r="S53" s="9"/>
    </row>
    <row r="54" spans="1:19" ht="14.25" customHeight="1">
      <c r="A54" s="190"/>
      <c r="B54" s="187"/>
      <c r="C54" s="74" t="s">
        <v>48</v>
      </c>
      <c r="D54" s="74"/>
      <c r="E54" s="72" t="s">
        <v>141</v>
      </c>
      <c r="F54" s="73">
        <v>1</v>
      </c>
      <c r="G54" s="17">
        <f t="shared" si="24"/>
        <v>20.57</v>
      </c>
      <c r="H54" s="17">
        <f t="shared" si="25"/>
        <v>25.3</v>
      </c>
      <c r="I54" s="17">
        <f t="shared" si="26"/>
        <v>20.57</v>
      </c>
      <c r="J54" s="21">
        <v>25.3</v>
      </c>
      <c r="K54" s="19">
        <f t="shared" si="27"/>
        <v>18.54</v>
      </c>
      <c r="L54" s="19">
        <f t="shared" si="28"/>
        <v>22.8</v>
      </c>
      <c r="M54" s="19">
        <f t="shared" si="29"/>
        <v>18.54</v>
      </c>
      <c r="N54" s="22">
        <v>22.8</v>
      </c>
      <c r="O54" s="20">
        <f t="shared" si="30"/>
        <v>21.22</v>
      </c>
      <c r="P54" s="20">
        <f t="shared" si="31"/>
        <v>26.1</v>
      </c>
      <c r="Q54" s="20">
        <f t="shared" si="32"/>
        <v>21.22</v>
      </c>
      <c r="R54" s="23">
        <v>26.1</v>
      </c>
      <c r="S54" s="9"/>
    </row>
    <row r="55" spans="1:19" ht="14.25" customHeight="1">
      <c r="A55" s="190"/>
      <c r="B55" s="187"/>
      <c r="C55" s="74" t="s">
        <v>47</v>
      </c>
      <c r="D55" s="74"/>
      <c r="E55" s="73" t="s">
        <v>21</v>
      </c>
      <c r="F55" s="73">
        <v>1</v>
      </c>
      <c r="G55" s="17">
        <f t="shared" si="24"/>
        <v>14.31</v>
      </c>
      <c r="H55" s="17">
        <f t="shared" si="25"/>
        <v>17.600000000000001</v>
      </c>
      <c r="I55" s="17">
        <f t="shared" si="26"/>
        <v>14.31</v>
      </c>
      <c r="J55" s="21">
        <v>17.600000000000001</v>
      </c>
      <c r="K55" s="19">
        <f t="shared" si="27"/>
        <v>12.76</v>
      </c>
      <c r="L55" s="19">
        <f t="shared" si="28"/>
        <v>15.7</v>
      </c>
      <c r="M55" s="19">
        <f t="shared" si="29"/>
        <v>12.76</v>
      </c>
      <c r="N55" s="22">
        <v>15.7</v>
      </c>
      <c r="O55" s="20">
        <f t="shared" si="30"/>
        <v>14.72</v>
      </c>
      <c r="P55" s="20">
        <f t="shared" si="31"/>
        <v>18.100000000000001</v>
      </c>
      <c r="Q55" s="20">
        <f t="shared" si="32"/>
        <v>14.72</v>
      </c>
      <c r="R55" s="23">
        <v>18.100000000000001</v>
      </c>
      <c r="S55" s="9"/>
    </row>
    <row r="56" spans="1:19" ht="14.25" customHeight="1">
      <c r="A56" s="190"/>
      <c r="B56" s="187"/>
      <c r="C56" s="74" t="s">
        <v>46</v>
      </c>
      <c r="D56" s="74"/>
      <c r="E56" s="73" t="s">
        <v>21</v>
      </c>
      <c r="F56" s="73">
        <v>1</v>
      </c>
      <c r="G56" s="17">
        <f t="shared" si="24"/>
        <v>12.68</v>
      </c>
      <c r="H56" s="17">
        <f t="shared" si="25"/>
        <v>15.6</v>
      </c>
      <c r="I56" s="17">
        <f t="shared" si="26"/>
        <v>12.68</v>
      </c>
      <c r="J56" s="21">
        <v>15.6</v>
      </c>
      <c r="K56" s="19">
        <f t="shared" si="27"/>
        <v>10.56</v>
      </c>
      <c r="L56" s="19">
        <f t="shared" si="28"/>
        <v>12.99</v>
      </c>
      <c r="M56" s="19">
        <f t="shared" si="29"/>
        <v>10.56</v>
      </c>
      <c r="N56" s="22">
        <v>12.99</v>
      </c>
      <c r="O56" s="20">
        <f t="shared" si="30"/>
        <v>8.94</v>
      </c>
      <c r="P56" s="20">
        <f t="shared" si="31"/>
        <v>11</v>
      </c>
      <c r="Q56" s="20">
        <f t="shared" si="32"/>
        <v>8.94</v>
      </c>
      <c r="R56" s="23">
        <v>11</v>
      </c>
      <c r="S56" s="9"/>
    </row>
    <row r="57" spans="1:19" ht="14.25" customHeight="1">
      <c r="A57" s="190"/>
      <c r="B57" s="187"/>
      <c r="C57" s="74" t="s">
        <v>45</v>
      </c>
      <c r="D57" s="74"/>
      <c r="E57" s="73" t="s">
        <v>21</v>
      </c>
      <c r="F57" s="73">
        <v>1</v>
      </c>
      <c r="G57" s="17">
        <f t="shared" si="24"/>
        <v>14.96</v>
      </c>
      <c r="H57" s="17">
        <f t="shared" si="25"/>
        <v>18.399999999999999</v>
      </c>
      <c r="I57" s="17">
        <f t="shared" si="26"/>
        <v>14.96</v>
      </c>
      <c r="J57" s="21">
        <v>18.399999999999999</v>
      </c>
      <c r="K57" s="19">
        <f t="shared" si="27"/>
        <v>13.82</v>
      </c>
      <c r="L57" s="19">
        <f t="shared" si="28"/>
        <v>17</v>
      </c>
      <c r="M57" s="19">
        <f t="shared" si="29"/>
        <v>13.82</v>
      </c>
      <c r="N57" s="22">
        <v>17</v>
      </c>
      <c r="O57" s="20">
        <f t="shared" si="30"/>
        <v>13.66</v>
      </c>
      <c r="P57" s="20">
        <f t="shared" si="31"/>
        <v>16.8</v>
      </c>
      <c r="Q57" s="20">
        <f t="shared" si="32"/>
        <v>13.66</v>
      </c>
      <c r="R57" s="23">
        <v>16.8</v>
      </c>
      <c r="S57" s="9"/>
    </row>
    <row r="58" spans="1:19" ht="14.25" customHeight="1">
      <c r="A58" s="190"/>
      <c r="B58" s="187"/>
      <c r="C58" s="74" t="s">
        <v>44</v>
      </c>
      <c r="D58" s="74"/>
      <c r="E58" s="73" t="s">
        <v>21</v>
      </c>
      <c r="F58" s="73">
        <v>1</v>
      </c>
      <c r="G58" s="17">
        <f t="shared" si="24"/>
        <v>13.09</v>
      </c>
      <c r="H58" s="17">
        <f t="shared" si="25"/>
        <v>16.100000000000001</v>
      </c>
      <c r="I58" s="17">
        <f t="shared" si="26"/>
        <v>13.09</v>
      </c>
      <c r="J58" s="21">
        <v>16.100000000000001</v>
      </c>
      <c r="K58" s="19">
        <f t="shared" si="27"/>
        <v>12.36</v>
      </c>
      <c r="L58" s="19">
        <f t="shared" si="28"/>
        <v>15.2</v>
      </c>
      <c r="M58" s="19">
        <f t="shared" si="29"/>
        <v>12.36</v>
      </c>
      <c r="N58" s="22">
        <v>15.2</v>
      </c>
      <c r="O58" s="20">
        <f t="shared" si="30"/>
        <v>12.11</v>
      </c>
      <c r="P58" s="20">
        <f t="shared" si="31"/>
        <v>14.9</v>
      </c>
      <c r="Q58" s="20">
        <f t="shared" si="32"/>
        <v>12.11</v>
      </c>
      <c r="R58" s="23">
        <v>14.9</v>
      </c>
      <c r="S58" s="9"/>
    </row>
    <row r="59" spans="1:19" ht="14.25" customHeight="1">
      <c r="A59" s="190"/>
      <c r="B59" s="187"/>
      <c r="C59" s="74" t="s">
        <v>43</v>
      </c>
      <c r="D59" s="74"/>
      <c r="E59" s="73" t="s">
        <v>21</v>
      </c>
      <c r="F59" s="73">
        <v>2</v>
      </c>
      <c r="G59" s="17">
        <f t="shared" si="24"/>
        <v>25.36</v>
      </c>
      <c r="H59" s="17">
        <f t="shared" si="25"/>
        <v>31.2</v>
      </c>
      <c r="I59" s="17">
        <f t="shared" si="26"/>
        <v>12.68</v>
      </c>
      <c r="J59" s="21">
        <v>15.6</v>
      </c>
      <c r="K59" s="19">
        <f t="shared" si="27"/>
        <v>21.62</v>
      </c>
      <c r="L59" s="19">
        <f t="shared" si="28"/>
        <v>26.6</v>
      </c>
      <c r="M59" s="19">
        <f t="shared" si="29"/>
        <v>10.81</v>
      </c>
      <c r="N59" s="22">
        <v>13.3</v>
      </c>
      <c r="O59" s="20">
        <f t="shared" si="30"/>
        <v>22.92</v>
      </c>
      <c r="P59" s="20">
        <f t="shared" si="31"/>
        <v>28.2</v>
      </c>
      <c r="Q59" s="20">
        <f t="shared" si="32"/>
        <v>11.46</v>
      </c>
      <c r="R59" s="23">
        <v>14.1</v>
      </c>
      <c r="S59" s="9"/>
    </row>
    <row r="60" spans="1:19" ht="14.25" customHeight="1">
      <c r="A60" s="190"/>
      <c r="B60" s="187"/>
      <c r="C60" s="74" t="s">
        <v>42</v>
      </c>
      <c r="D60" s="74"/>
      <c r="E60" s="73" t="s">
        <v>21</v>
      </c>
      <c r="F60" s="73">
        <v>1</v>
      </c>
      <c r="G60" s="17">
        <f t="shared" si="24"/>
        <v>11.46</v>
      </c>
      <c r="H60" s="17">
        <f t="shared" si="25"/>
        <v>14.1</v>
      </c>
      <c r="I60" s="17">
        <f t="shared" si="26"/>
        <v>11.46</v>
      </c>
      <c r="J60" s="21">
        <v>14.1</v>
      </c>
      <c r="K60" s="19">
        <f t="shared" si="27"/>
        <v>13.01</v>
      </c>
      <c r="L60" s="19">
        <f t="shared" si="28"/>
        <v>16</v>
      </c>
      <c r="M60" s="19">
        <f t="shared" si="29"/>
        <v>13.01</v>
      </c>
      <c r="N60" s="22">
        <v>16</v>
      </c>
      <c r="O60" s="20">
        <f t="shared" si="30"/>
        <v>8.94</v>
      </c>
      <c r="P60" s="20">
        <f t="shared" si="31"/>
        <v>11</v>
      </c>
      <c r="Q60" s="20">
        <f t="shared" si="32"/>
        <v>8.94</v>
      </c>
      <c r="R60" s="23">
        <v>11</v>
      </c>
      <c r="S60" s="9"/>
    </row>
    <row r="61" spans="1:19" ht="14.25" customHeight="1">
      <c r="A61" s="190"/>
      <c r="B61" s="187"/>
      <c r="C61" s="74" t="s">
        <v>41</v>
      </c>
      <c r="D61" s="74"/>
      <c r="E61" s="73" t="s">
        <v>21</v>
      </c>
      <c r="F61" s="73">
        <v>1</v>
      </c>
      <c r="G61" s="17">
        <f t="shared" si="24"/>
        <v>11.54</v>
      </c>
      <c r="H61" s="17">
        <f t="shared" si="25"/>
        <v>14.2</v>
      </c>
      <c r="I61" s="17">
        <f t="shared" si="26"/>
        <v>11.54</v>
      </c>
      <c r="J61" s="21">
        <v>14.2</v>
      </c>
      <c r="K61" s="19">
        <f t="shared" si="27"/>
        <v>13</v>
      </c>
      <c r="L61" s="19">
        <f t="shared" si="28"/>
        <v>15.99</v>
      </c>
      <c r="M61" s="19">
        <f t="shared" si="29"/>
        <v>13</v>
      </c>
      <c r="N61" s="22">
        <v>15.99</v>
      </c>
      <c r="O61" s="20">
        <f t="shared" si="30"/>
        <v>8.86</v>
      </c>
      <c r="P61" s="20">
        <f t="shared" si="31"/>
        <v>10.9</v>
      </c>
      <c r="Q61" s="20">
        <f t="shared" si="32"/>
        <v>8.86</v>
      </c>
      <c r="R61" s="23">
        <v>10.9</v>
      </c>
      <c r="S61" s="9"/>
    </row>
    <row r="62" spans="1:19" ht="14.25" customHeight="1">
      <c r="A62" s="190"/>
      <c r="B62" s="187"/>
      <c r="C62" s="74" t="s">
        <v>40</v>
      </c>
      <c r="D62" s="74"/>
      <c r="E62" s="73" t="s">
        <v>21</v>
      </c>
      <c r="F62" s="73">
        <v>1</v>
      </c>
      <c r="G62" s="17">
        <f t="shared" si="24"/>
        <v>10.73</v>
      </c>
      <c r="H62" s="17">
        <f t="shared" si="25"/>
        <v>13.2</v>
      </c>
      <c r="I62" s="17">
        <f t="shared" si="26"/>
        <v>10.73</v>
      </c>
      <c r="J62" s="21">
        <v>13.2</v>
      </c>
      <c r="K62" s="19">
        <f t="shared" si="27"/>
        <v>9.92</v>
      </c>
      <c r="L62" s="19">
        <f t="shared" si="28"/>
        <v>12.2</v>
      </c>
      <c r="M62" s="19">
        <f t="shared" si="29"/>
        <v>9.92</v>
      </c>
      <c r="N62" s="22">
        <v>12.2</v>
      </c>
      <c r="O62" s="20">
        <f t="shared" si="30"/>
        <v>11.95</v>
      </c>
      <c r="P62" s="20">
        <f t="shared" si="31"/>
        <v>14.7</v>
      </c>
      <c r="Q62" s="20">
        <f t="shared" si="32"/>
        <v>11.95</v>
      </c>
      <c r="R62" s="23">
        <v>14.7</v>
      </c>
      <c r="S62" s="9"/>
    </row>
    <row r="63" spans="1:19" ht="14.25" customHeight="1">
      <c r="A63" s="190"/>
      <c r="B63" s="187"/>
      <c r="C63" s="74" t="s">
        <v>39</v>
      </c>
      <c r="D63" s="74"/>
      <c r="E63" s="73" t="s">
        <v>21</v>
      </c>
      <c r="F63" s="73">
        <v>1</v>
      </c>
      <c r="G63" s="17">
        <f t="shared" si="24"/>
        <v>11.63</v>
      </c>
      <c r="H63" s="17">
        <f t="shared" si="25"/>
        <v>14.3</v>
      </c>
      <c r="I63" s="17">
        <f t="shared" si="26"/>
        <v>11.63</v>
      </c>
      <c r="J63" s="21">
        <v>14.3</v>
      </c>
      <c r="K63" s="19">
        <f t="shared" si="27"/>
        <v>11.79</v>
      </c>
      <c r="L63" s="19">
        <f t="shared" si="28"/>
        <v>14.5</v>
      </c>
      <c r="M63" s="19">
        <f t="shared" si="29"/>
        <v>11.79</v>
      </c>
      <c r="N63" s="22">
        <v>14.5</v>
      </c>
      <c r="O63" s="20">
        <f t="shared" si="30"/>
        <v>12.11</v>
      </c>
      <c r="P63" s="20">
        <f t="shared" si="31"/>
        <v>14.9</v>
      </c>
      <c r="Q63" s="20">
        <f t="shared" si="32"/>
        <v>12.11</v>
      </c>
      <c r="R63" s="23">
        <v>14.9</v>
      </c>
      <c r="S63" s="9"/>
    </row>
    <row r="64" spans="1:19" ht="14.25" customHeight="1">
      <c r="A64" s="190"/>
      <c r="B64" s="187"/>
      <c r="C64" s="74" t="s">
        <v>38</v>
      </c>
      <c r="D64" s="74"/>
      <c r="E64" s="73" t="s">
        <v>21</v>
      </c>
      <c r="F64" s="73">
        <v>2</v>
      </c>
      <c r="G64" s="17">
        <f t="shared" si="24"/>
        <v>25.04</v>
      </c>
      <c r="H64" s="17">
        <f t="shared" si="25"/>
        <v>30.8</v>
      </c>
      <c r="I64" s="17">
        <f t="shared" si="26"/>
        <v>12.52</v>
      </c>
      <c r="J64" s="21">
        <v>15.4</v>
      </c>
      <c r="K64" s="19">
        <f t="shared" si="27"/>
        <v>19.34</v>
      </c>
      <c r="L64" s="19">
        <f t="shared" si="28"/>
        <v>23.8</v>
      </c>
      <c r="M64" s="19">
        <f t="shared" si="29"/>
        <v>9.67</v>
      </c>
      <c r="N64" s="22">
        <v>11.9</v>
      </c>
      <c r="O64" s="20">
        <f t="shared" si="30"/>
        <v>20.48</v>
      </c>
      <c r="P64" s="20">
        <f t="shared" si="31"/>
        <v>25.2</v>
      </c>
      <c r="Q64" s="20">
        <f t="shared" si="32"/>
        <v>10.24</v>
      </c>
      <c r="R64" s="23">
        <v>12.6</v>
      </c>
      <c r="S64" s="9"/>
    </row>
    <row r="65" spans="1:19" ht="14.25" customHeight="1">
      <c r="A65" s="190"/>
      <c r="B65" s="187"/>
      <c r="C65" s="74" t="s">
        <v>37</v>
      </c>
      <c r="D65" s="74"/>
      <c r="E65" s="73" t="s">
        <v>21</v>
      </c>
      <c r="F65" s="73">
        <v>1</v>
      </c>
      <c r="G65" s="17">
        <f t="shared" si="24"/>
        <v>10.98</v>
      </c>
      <c r="H65" s="17">
        <f t="shared" si="25"/>
        <v>13.5</v>
      </c>
      <c r="I65" s="17">
        <f t="shared" si="26"/>
        <v>10.98</v>
      </c>
      <c r="J65" s="21">
        <v>13.5</v>
      </c>
      <c r="K65" s="19">
        <f t="shared" si="27"/>
        <v>10.16</v>
      </c>
      <c r="L65" s="19">
        <f t="shared" si="28"/>
        <v>12.5</v>
      </c>
      <c r="M65" s="19">
        <f t="shared" si="29"/>
        <v>10.16</v>
      </c>
      <c r="N65" s="22">
        <v>12.5</v>
      </c>
      <c r="O65" s="20">
        <f t="shared" si="30"/>
        <v>10.41</v>
      </c>
      <c r="P65" s="20">
        <f t="shared" si="31"/>
        <v>12.8</v>
      </c>
      <c r="Q65" s="20">
        <f t="shared" si="32"/>
        <v>10.41</v>
      </c>
      <c r="R65" s="23">
        <v>12.8</v>
      </c>
      <c r="S65" s="9"/>
    </row>
    <row r="66" spans="1:19" ht="14.25" customHeight="1">
      <c r="A66" s="190"/>
      <c r="B66" s="187"/>
      <c r="C66" s="74" t="s">
        <v>36</v>
      </c>
      <c r="D66" s="74"/>
      <c r="E66" s="73" t="s">
        <v>21</v>
      </c>
      <c r="F66" s="73">
        <v>2</v>
      </c>
      <c r="G66" s="17">
        <f t="shared" si="24"/>
        <v>25.12</v>
      </c>
      <c r="H66" s="17">
        <f t="shared" si="25"/>
        <v>30.9</v>
      </c>
      <c r="I66" s="17">
        <f t="shared" si="26"/>
        <v>12.56</v>
      </c>
      <c r="J66" s="21">
        <v>15.45</v>
      </c>
      <c r="K66" s="19">
        <f t="shared" si="27"/>
        <v>25.94</v>
      </c>
      <c r="L66" s="19">
        <f t="shared" si="28"/>
        <v>31.9</v>
      </c>
      <c r="M66" s="19">
        <f t="shared" si="29"/>
        <v>12.97</v>
      </c>
      <c r="N66" s="22">
        <v>15.95</v>
      </c>
      <c r="O66" s="20">
        <f t="shared" si="30"/>
        <v>24.72</v>
      </c>
      <c r="P66" s="20">
        <f t="shared" si="31"/>
        <v>30.4</v>
      </c>
      <c r="Q66" s="20">
        <f t="shared" si="32"/>
        <v>12.36</v>
      </c>
      <c r="R66" s="23">
        <v>15.2</v>
      </c>
      <c r="S66" s="9"/>
    </row>
    <row r="67" spans="1:19" ht="14.25" customHeight="1">
      <c r="A67" s="190"/>
      <c r="B67" s="187"/>
      <c r="C67" s="74" t="s">
        <v>35</v>
      </c>
      <c r="D67" s="74"/>
      <c r="E67" s="73" t="s">
        <v>21</v>
      </c>
      <c r="F67" s="73">
        <v>1</v>
      </c>
      <c r="G67" s="17">
        <f t="shared" si="24"/>
        <v>11.22</v>
      </c>
      <c r="H67" s="17">
        <f t="shared" si="25"/>
        <v>13.8</v>
      </c>
      <c r="I67" s="17">
        <f t="shared" si="26"/>
        <v>11.22</v>
      </c>
      <c r="J67" s="21">
        <v>13.8</v>
      </c>
      <c r="K67" s="19">
        <f t="shared" si="27"/>
        <v>11.34</v>
      </c>
      <c r="L67" s="19">
        <f t="shared" si="28"/>
        <v>13.95</v>
      </c>
      <c r="M67" s="19">
        <f t="shared" si="29"/>
        <v>11.34</v>
      </c>
      <c r="N67" s="22">
        <v>13.95</v>
      </c>
      <c r="O67" s="20">
        <f t="shared" si="30"/>
        <v>10.56</v>
      </c>
      <c r="P67" s="20">
        <f t="shared" si="31"/>
        <v>12.99</v>
      </c>
      <c r="Q67" s="20">
        <f t="shared" si="32"/>
        <v>10.56</v>
      </c>
      <c r="R67" s="23">
        <v>12.99</v>
      </c>
      <c r="S67" s="9"/>
    </row>
    <row r="68" spans="1:19" ht="14.25" customHeight="1">
      <c r="A68" s="190"/>
      <c r="B68" s="187"/>
      <c r="C68" s="74" t="s">
        <v>34</v>
      </c>
      <c r="D68" s="74"/>
      <c r="E68" s="72" t="s">
        <v>21</v>
      </c>
      <c r="F68" s="73">
        <v>0.5</v>
      </c>
      <c r="G68" s="17">
        <f t="shared" si="24"/>
        <v>5.8</v>
      </c>
      <c r="H68" s="17">
        <f t="shared" si="25"/>
        <v>7.13</v>
      </c>
      <c r="I68" s="17">
        <f t="shared" si="26"/>
        <v>11.59</v>
      </c>
      <c r="J68" s="21">
        <v>14.25</v>
      </c>
      <c r="K68" s="19">
        <f t="shared" si="27"/>
        <v>4.47</v>
      </c>
      <c r="L68" s="19">
        <f t="shared" si="28"/>
        <v>5.5</v>
      </c>
      <c r="M68" s="19">
        <f t="shared" si="29"/>
        <v>8.93</v>
      </c>
      <c r="N68" s="22">
        <v>10.99</v>
      </c>
      <c r="O68" s="20">
        <f t="shared" si="30"/>
        <v>4.58</v>
      </c>
      <c r="P68" s="20">
        <f t="shared" si="31"/>
        <v>5.63</v>
      </c>
      <c r="Q68" s="20">
        <f t="shared" si="32"/>
        <v>9.15</v>
      </c>
      <c r="R68" s="23">
        <v>11.25</v>
      </c>
      <c r="S68" s="9"/>
    </row>
    <row r="69" spans="1:19" ht="14.25" customHeight="1">
      <c r="A69" s="190"/>
      <c r="B69" s="187"/>
      <c r="C69" s="74" t="s">
        <v>33</v>
      </c>
      <c r="D69" s="74"/>
      <c r="E69" s="72" t="s">
        <v>21</v>
      </c>
      <c r="F69" s="73">
        <v>0.5</v>
      </c>
      <c r="G69" s="17">
        <f t="shared" si="24"/>
        <v>5.8</v>
      </c>
      <c r="H69" s="17">
        <f t="shared" si="25"/>
        <v>7.13</v>
      </c>
      <c r="I69" s="17">
        <f t="shared" si="26"/>
        <v>11.59</v>
      </c>
      <c r="J69" s="21">
        <v>14.25</v>
      </c>
      <c r="K69" s="19">
        <f t="shared" si="27"/>
        <v>4.47</v>
      </c>
      <c r="L69" s="19">
        <f t="shared" si="28"/>
        <v>5.5</v>
      </c>
      <c r="M69" s="19">
        <f t="shared" si="29"/>
        <v>8.93</v>
      </c>
      <c r="N69" s="22">
        <v>10.99</v>
      </c>
      <c r="O69" s="20">
        <f t="shared" si="30"/>
        <v>4.58</v>
      </c>
      <c r="P69" s="20">
        <f t="shared" si="31"/>
        <v>5.63</v>
      </c>
      <c r="Q69" s="20">
        <f t="shared" si="32"/>
        <v>9.15</v>
      </c>
      <c r="R69" s="23">
        <v>11.25</v>
      </c>
      <c r="S69" s="9"/>
    </row>
    <row r="70" spans="1:19" ht="14.25" customHeight="1">
      <c r="A70" s="190"/>
      <c r="B70" s="187"/>
      <c r="C70" s="74" t="s">
        <v>32</v>
      </c>
      <c r="D70" s="74"/>
      <c r="E70" s="72" t="s">
        <v>21</v>
      </c>
      <c r="F70" s="73">
        <v>0.5</v>
      </c>
      <c r="G70" s="17">
        <f t="shared" si="24"/>
        <v>5.71</v>
      </c>
      <c r="H70" s="17">
        <f t="shared" si="25"/>
        <v>7.03</v>
      </c>
      <c r="I70" s="17">
        <f t="shared" si="26"/>
        <v>11.42</v>
      </c>
      <c r="J70" s="21">
        <v>14.05</v>
      </c>
      <c r="K70" s="19">
        <f t="shared" si="27"/>
        <v>6.5</v>
      </c>
      <c r="L70" s="19">
        <f t="shared" si="28"/>
        <v>8</v>
      </c>
      <c r="M70" s="19">
        <f t="shared" si="29"/>
        <v>13</v>
      </c>
      <c r="N70" s="22">
        <v>15.99</v>
      </c>
      <c r="O70" s="20">
        <f t="shared" si="30"/>
        <v>5.83</v>
      </c>
      <c r="P70" s="20">
        <f t="shared" si="31"/>
        <v>7.17</v>
      </c>
      <c r="Q70" s="20">
        <f t="shared" si="32"/>
        <v>11.65</v>
      </c>
      <c r="R70" s="23">
        <v>14.33</v>
      </c>
      <c r="S70" s="9"/>
    </row>
    <row r="71" spans="1:19" ht="14.25" customHeight="1">
      <c r="A71" s="190"/>
      <c r="B71" s="187"/>
      <c r="C71" s="74" t="s">
        <v>31</v>
      </c>
      <c r="D71" s="74"/>
      <c r="E71" s="72" t="s">
        <v>21</v>
      </c>
      <c r="F71" s="73">
        <v>0.5</v>
      </c>
      <c r="G71" s="17">
        <f t="shared" si="24"/>
        <v>5.49</v>
      </c>
      <c r="H71" s="17">
        <f t="shared" si="25"/>
        <v>6.75</v>
      </c>
      <c r="I71" s="17">
        <f t="shared" si="26"/>
        <v>10.98</v>
      </c>
      <c r="J71" s="21">
        <v>13.5</v>
      </c>
      <c r="K71" s="19">
        <f t="shared" si="27"/>
        <v>5.69</v>
      </c>
      <c r="L71" s="19">
        <f t="shared" si="28"/>
        <v>7</v>
      </c>
      <c r="M71" s="19">
        <f t="shared" si="29"/>
        <v>11.37</v>
      </c>
      <c r="N71" s="22">
        <v>13.99</v>
      </c>
      <c r="O71" s="20">
        <f t="shared" si="30"/>
        <v>5.96</v>
      </c>
      <c r="P71" s="20">
        <f t="shared" si="31"/>
        <v>7.33</v>
      </c>
      <c r="Q71" s="20">
        <f t="shared" si="32"/>
        <v>11.92</v>
      </c>
      <c r="R71" s="23">
        <v>14.66</v>
      </c>
      <c r="S71" s="9"/>
    </row>
    <row r="72" spans="1:19" ht="14.25" customHeight="1">
      <c r="A72" s="190"/>
      <c r="B72" s="187"/>
      <c r="C72" s="74" t="s">
        <v>30</v>
      </c>
      <c r="D72" s="74"/>
      <c r="E72" s="72" t="s">
        <v>21</v>
      </c>
      <c r="F72" s="73">
        <v>0.5</v>
      </c>
      <c r="G72" s="17">
        <f t="shared" si="24"/>
        <v>5.9</v>
      </c>
      <c r="H72" s="17">
        <f t="shared" si="25"/>
        <v>7.25</v>
      </c>
      <c r="I72" s="17">
        <f t="shared" si="26"/>
        <v>11.79</v>
      </c>
      <c r="J72" s="21">
        <v>14.5</v>
      </c>
      <c r="K72" s="19">
        <f t="shared" si="27"/>
        <v>6.1</v>
      </c>
      <c r="L72" s="19">
        <f t="shared" si="28"/>
        <v>7.5</v>
      </c>
      <c r="M72" s="19">
        <f t="shared" si="29"/>
        <v>12.19</v>
      </c>
      <c r="N72" s="22">
        <v>14.99</v>
      </c>
      <c r="O72" s="20">
        <f t="shared" si="30"/>
        <v>6.5</v>
      </c>
      <c r="P72" s="20">
        <f t="shared" si="31"/>
        <v>8</v>
      </c>
      <c r="Q72" s="20">
        <f t="shared" si="32"/>
        <v>13</v>
      </c>
      <c r="R72" s="23">
        <v>15.99</v>
      </c>
      <c r="S72" s="9"/>
    </row>
    <row r="73" spans="1:19" ht="14.25" customHeight="1">
      <c r="A73" s="190"/>
      <c r="B73" s="187"/>
      <c r="C73" s="74" t="s">
        <v>29</v>
      </c>
      <c r="D73" s="74"/>
      <c r="E73" s="72" t="s">
        <v>21</v>
      </c>
      <c r="F73" s="73">
        <v>0.5</v>
      </c>
      <c r="G73" s="17">
        <f t="shared" si="24"/>
        <v>5.57</v>
      </c>
      <c r="H73" s="17">
        <f t="shared" si="25"/>
        <v>6.85</v>
      </c>
      <c r="I73" s="17">
        <f t="shared" si="26"/>
        <v>11.14</v>
      </c>
      <c r="J73" s="21">
        <v>13.7</v>
      </c>
      <c r="K73" s="19">
        <f t="shared" si="27"/>
        <v>5.12</v>
      </c>
      <c r="L73" s="19">
        <f t="shared" si="28"/>
        <v>6.3</v>
      </c>
      <c r="M73" s="19">
        <f t="shared" si="29"/>
        <v>10.24</v>
      </c>
      <c r="N73" s="22">
        <v>12.6</v>
      </c>
      <c r="O73" s="20">
        <f t="shared" si="30"/>
        <v>4.47</v>
      </c>
      <c r="P73" s="20">
        <f t="shared" si="31"/>
        <v>5.5</v>
      </c>
      <c r="Q73" s="20">
        <f t="shared" si="32"/>
        <v>8.93</v>
      </c>
      <c r="R73" s="23">
        <v>10.99</v>
      </c>
      <c r="S73" s="9"/>
    </row>
    <row r="74" spans="1:19" ht="14.25" customHeight="1">
      <c r="A74" s="190"/>
      <c r="B74" s="187"/>
      <c r="C74" s="74" t="s">
        <v>28</v>
      </c>
      <c r="D74" s="74"/>
      <c r="E74" s="72" t="s">
        <v>21</v>
      </c>
      <c r="F74" s="73">
        <v>0.5</v>
      </c>
      <c r="G74" s="17">
        <f t="shared" si="24"/>
        <v>5.9</v>
      </c>
      <c r="H74" s="17">
        <f t="shared" si="25"/>
        <v>7.25</v>
      </c>
      <c r="I74" s="17">
        <f t="shared" si="26"/>
        <v>11.79</v>
      </c>
      <c r="J74" s="21">
        <v>14.5</v>
      </c>
      <c r="K74" s="19">
        <f t="shared" si="27"/>
        <v>4.88</v>
      </c>
      <c r="L74" s="19">
        <f t="shared" si="28"/>
        <v>6</v>
      </c>
      <c r="M74" s="19">
        <f t="shared" si="29"/>
        <v>9.75</v>
      </c>
      <c r="N74" s="22">
        <v>11.99</v>
      </c>
      <c r="O74" s="20">
        <f t="shared" si="30"/>
        <v>5.41</v>
      </c>
      <c r="P74" s="20">
        <f t="shared" si="31"/>
        <v>6.65</v>
      </c>
      <c r="Q74" s="20">
        <f t="shared" si="32"/>
        <v>10.81</v>
      </c>
      <c r="R74" s="23">
        <v>13.3</v>
      </c>
      <c r="S74" s="9"/>
    </row>
    <row r="75" spans="1:19" ht="14.25" customHeight="1">
      <c r="A75" s="190"/>
      <c r="B75" s="187"/>
      <c r="C75" s="74" t="s">
        <v>27</v>
      </c>
      <c r="D75" s="74"/>
      <c r="E75" s="72" t="s">
        <v>21</v>
      </c>
      <c r="F75" s="73">
        <v>0.5</v>
      </c>
      <c r="G75" s="17">
        <f t="shared" si="24"/>
        <v>5.9</v>
      </c>
      <c r="H75" s="17">
        <f t="shared" si="25"/>
        <v>7.25</v>
      </c>
      <c r="I75" s="17">
        <f t="shared" si="26"/>
        <v>11.79</v>
      </c>
      <c r="J75" s="21">
        <v>14.5</v>
      </c>
      <c r="K75" s="19">
        <f t="shared" si="27"/>
        <v>5.77</v>
      </c>
      <c r="L75" s="19">
        <f t="shared" si="28"/>
        <v>7.1</v>
      </c>
      <c r="M75" s="19">
        <f t="shared" si="29"/>
        <v>11.54</v>
      </c>
      <c r="N75" s="22">
        <v>14.2</v>
      </c>
      <c r="O75" s="20">
        <f t="shared" si="30"/>
        <v>6.1</v>
      </c>
      <c r="P75" s="20">
        <f t="shared" si="31"/>
        <v>7.5</v>
      </c>
      <c r="Q75" s="20">
        <f t="shared" si="32"/>
        <v>12.19</v>
      </c>
      <c r="R75" s="23">
        <v>14.99</v>
      </c>
      <c r="S75" s="9"/>
    </row>
    <row r="76" spans="1:19" ht="14.25" customHeight="1">
      <c r="A76" s="190"/>
      <c r="B76" s="187"/>
      <c r="C76" s="74" t="s">
        <v>26</v>
      </c>
      <c r="D76" s="74"/>
      <c r="E76" s="72" t="s">
        <v>0</v>
      </c>
      <c r="F76" s="73">
        <v>50</v>
      </c>
      <c r="G76" s="17">
        <f t="shared" si="24"/>
        <v>5.5</v>
      </c>
      <c r="H76" s="17">
        <f t="shared" si="25"/>
        <v>7</v>
      </c>
      <c r="I76" s="17">
        <f t="shared" si="26"/>
        <v>0.11</v>
      </c>
      <c r="J76" s="21">
        <v>0.14000000000000001</v>
      </c>
      <c r="K76" s="19">
        <f t="shared" si="27"/>
        <v>26.5</v>
      </c>
      <c r="L76" s="19">
        <f t="shared" si="28"/>
        <v>32.5</v>
      </c>
      <c r="M76" s="19">
        <f t="shared" si="29"/>
        <v>0.53</v>
      </c>
      <c r="N76" s="22">
        <v>0.65</v>
      </c>
      <c r="O76" s="20">
        <f t="shared" si="30"/>
        <v>40</v>
      </c>
      <c r="P76" s="20">
        <f t="shared" si="31"/>
        <v>49.5</v>
      </c>
      <c r="Q76" s="20">
        <f t="shared" si="32"/>
        <v>0.8</v>
      </c>
      <c r="R76" s="23">
        <v>0.99</v>
      </c>
      <c r="S76" s="9"/>
    </row>
    <row r="77" spans="1:19" ht="14.25" customHeight="1">
      <c r="A77" s="190"/>
      <c r="B77" s="187"/>
      <c r="C77" s="74" t="s">
        <v>25</v>
      </c>
      <c r="D77" s="74"/>
      <c r="E77" s="72" t="s">
        <v>21</v>
      </c>
      <c r="F77" s="73">
        <v>0.5</v>
      </c>
      <c r="G77" s="17">
        <f t="shared" si="24"/>
        <v>5.29</v>
      </c>
      <c r="H77" s="17">
        <f t="shared" si="25"/>
        <v>6.5</v>
      </c>
      <c r="I77" s="17">
        <f t="shared" si="26"/>
        <v>10.57</v>
      </c>
      <c r="J77" s="21">
        <v>13</v>
      </c>
      <c r="K77" s="19">
        <f t="shared" si="27"/>
        <v>4.47</v>
      </c>
      <c r="L77" s="19">
        <f t="shared" si="28"/>
        <v>5.5</v>
      </c>
      <c r="M77" s="19">
        <f t="shared" si="29"/>
        <v>8.94</v>
      </c>
      <c r="N77" s="22">
        <v>11</v>
      </c>
      <c r="O77" s="20">
        <f t="shared" si="30"/>
        <v>6.59</v>
      </c>
      <c r="P77" s="20">
        <f t="shared" si="31"/>
        <v>8.1</v>
      </c>
      <c r="Q77" s="20">
        <f t="shared" si="32"/>
        <v>13.17</v>
      </c>
      <c r="R77" s="23">
        <v>16.2</v>
      </c>
      <c r="S77" s="9"/>
    </row>
    <row r="78" spans="1:19" ht="14.25" customHeight="1">
      <c r="A78" s="190"/>
      <c r="B78" s="187"/>
      <c r="C78" s="74" t="s">
        <v>24</v>
      </c>
      <c r="D78" s="74"/>
      <c r="E78" s="72" t="s">
        <v>21</v>
      </c>
      <c r="F78" s="73">
        <v>0.5</v>
      </c>
      <c r="G78" s="17">
        <f t="shared" si="24"/>
        <v>5.61</v>
      </c>
      <c r="H78" s="17">
        <f t="shared" si="25"/>
        <v>6.9</v>
      </c>
      <c r="I78" s="17">
        <f t="shared" si="26"/>
        <v>11.22</v>
      </c>
      <c r="J78" s="21">
        <v>13.8</v>
      </c>
      <c r="K78" s="19">
        <f t="shared" si="27"/>
        <v>4.72</v>
      </c>
      <c r="L78" s="19">
        <f t="shared" si="28"/>
        <v>5.8</v>
      </c>
      <c r="M78" s="19">
        <f t="shared" si="29"/>
        <v>9.43</v>
      </c>
      <c r="N78" s="22">
        <v>11.6</v>
      </c>
      <c r="O78" s="20">
        <f t="shared" si="30"/>
        <v>5.28</v>
      </c>
      <c r="P78" s="20">
        <f t="shared" si="31"/>
        <v>6.5</v>
      </c>
      <c r="Q78" s="20">
        <f t="shared" si="32"/>
        <v>10.56</v>
      </c>
      <c r="R78" s="23">
        <v>12.99</v>
      </c>
      <c r="S78" s="9"/>
    </row>
    <row r="79" spans="1:19" ht="14.25" customHeight="1">
      <c r="A79" s="190"/>
      <c r="B79" s="187"/>
      <c r="C79" s="44" t="s">
        <v>23</v>
      </c>
      <c r="D79" s="44"/>
      <c r="E79" s="45" t="s">
        <v>21</v>
      </c>
      <c r="F79" s="45">
        <v>0.5</v>
      </c>
      <c r="G79" s="17">
        <f t="shared" si="24"/>
        <v>5.17</v>
      </c>
      <c r="H79" s="17">
        <f t="shared" si="25"/>
        <v>6.35</v>
      </c>
      <c r="I79" s="17">
        <f t="shared" si="26"/>
        <v>10.33</v>
      </c>
      <c r="J79" s="36">
        <v>12.7</v>
      </c>
      <c r="K79" s="19">
        <f t="shared" si="27"/>
        <v>6.67</v>
      </c>
      <c r="L79" s="19">
        <f t="shared" si="28"/>
        <v>8.1999999999999993</v>
      </c>
      <c r="M79" s="19">
        <f t="shared" si="29"/>
        <v>13.33</v>
      </c>
      <c r="N79" s="22">
        <v>16.399999999999999</v>
      </c>
      <c r="O79" s="20">
        <f t="shared" si="30"/>
        <v>4.5599999999999996</v>
      </c>
      <c r="P79" s="20">
        <f t="shared" si="31"/>
        <v>5.6</v>
      </c>
      <c r="Q79" s="20">
        <f t="shared" si="32"/>
        <v>9.11</v>
      </c>
      <c r="R79" s="23">
        <v>11.2</v>
      </c>
      <c r="S79" s="9"/>
    </row>
    <row r="80" spans="1:19" ht="14.25" customHeight="1">
      <c r="A80" s="190"/>
      <c r="B80" s="187"/>
      <c r="C80" s="44" t="s">
        <v>22</v>
      </c>
      <c r="D80" s="44"/>
      <c r="E80" s="45" t="s">
        <v>21</v>
      </c>
      <c r="F80" s="45">
        <v>0.5</v>
      </c>
      <c r="G80" s="17">
        <f t="shared" si="24"/>
        <v>6.91</v>
      </c>
      <c r="H80" s="17">
        <f t="shared" si="25"/>
        <v>8.5</v>
      </c>
      <c r="I80" s="17">
        <f t="shared" si="26"/>
        <v>13.82</v>
      </c>
      <c r="J80" s="36">
        <v>17</v>
      </c>
      <c r="K80" s="19">
        <f t="shared" si="27"/>
        <v>5.69</v>
      </c>
      <c r="L80" s="19">
        <f t="shared" si="28"/>
        <v>7</v>
      </c>
      <c r="M80" s="19">
        <f t="shared" si="29"/>
        <v>11.38</v>
      </c>
      <c r="N80" s="22">
        <v>14</v>
      </c>
      <c r="O80" s="20">
        <f t="shared" si="30"/>
        <v>6.51</v>
      </c>
      <c r="P80" s="20">
        <f t="shared" si="31"/>
        <v>8</v>
      </c>
      <c r="Q80" s="20">
        <f t="shared" si="32"/>
        <v>13.01</v>
      </c>
      <c r="R80" s="23">
        <v>16</v>
      </c>
      <c r="S80" s="9"/>
    </row>
    <row r="81" spans="1:19" ht="30" customHeight="1">
      <c r="A81" s="190"/>
      <c r="B81" s="188"/>
      <c r="C81" s="44" t="s">
        <v>126</v>
      </c>
      <c r="D81" s="44"/>
      <c r="E81" s="45" t="s">
        <v>21</v>
      </c>
      <c r="F81" s="45">
        <v>3</v>
      </c>
      <c r="G81" s="17">
        <f t="shared" si="24"/>
        <v>64.38</v>
      </c>
      <c r="H81" s="17">
        <f t="shared" si="25"/>
        <v>79.2</v>
      </c>
      <c r="I81" s="17">
        <f t="shared" si="26"/>
        <v>21.46</v>
      </c>
      <c r="J81" s="36">
        <v>26.4</v>
      </c>
      <c r="K81" s="19">
        <f t="shared" si="27"/>
        <v>63.39</v>
      </c>
      <c r="L81" s="19">
        <f t="shared" si="28"/>
        <v>77.97</v>
      </c>
      <c r="M81" s="19">
        <f t="shared" si="29"/>
        <v>21.13</v>
      </c>
      <c r="N81" s="22">
        <v>25.99</v>
      </c>
      <c r="O81" s="20">
        <f t="shared" si="30"/>
        <v>51.21</v>
      </c>
      <c r="P81" s="20">
        <f t="shared" si="31"/>
        <v>63</v>
      </c>
      <c r="Q81" s="20">
        <f t="shared" si="32"/>
        <v>17.07</v>
      </c>
      <c r="R81" s="23">
        <v>21</v>
      </c>
      <c r="S81" s="9"/>
    </row>
    <row r="82" spans="1:19" ht="14.25" customHeight="1">
      <c r="A82" s="190"/>
      <c r="B82" s="165" t="s">
        <v>139</v>
      </c>
      <c r="C82" s="75" t="s">
        <v>94</v>
      </c>
      <c r="D82" s="75"/>
      <c r="E82" s="76" t="s">
        <v>0</v>
      </c>
      <c r="F82" s="76">
        <v>4</v>
      </c>
      <c r="G82" s="17">
        <f t="shared" si="24"/>
        <v>81.319999999999993</v>
      </c>
      <c r="H82" s="17">
        <f t="shared" si="25"/>
        <v>100</v>
      </c>
      <c r="I82" s="17">
        <f t="shared" si="26"/>
        <v>20.329999999999998</v>
      </c>
      <c r="J82" s="24">
        <v>25</v>
      </c>
      <c r="K82" s="19">
        <f t="shared" si="27"/>
        <v>71.56</v>
      </c>
      <c r="L82" s="19">
        <f t="shared" si="28"/>
        <v>88</v>
      </c>
      <c r="M82" s="19">
        <f t="shared" si="29"/>
        <v>17.89</v>
      </c>
      <c r="N82" s="25">
        <v>22</v>
      </c>
      <c r="O82" s="20">
        <f t="shared" si="30"/>
        <v>77.72</v>
      </c>
      <c r="P82" s="20">
        <f t="shared" si="31"/>
        <v>95.6</v>
      </c>
      <c r="Q82" s="20">
        <f t="shared" si="32"/>
        <v>19.43</v>
      </c>
      <c r="R82" s="26">
        <v>23.9</v>
      </c>
      <c r="S82" s="27"/>
    </row>
    <row r="83" spans="1:19" ht="14.25" customHeight="1">
      <c r="A83" s="190"/>
      <c r="B83" s="165"/>
      <c r="C83" s="75" t="s">
        <v>174</v>
      </c>
      <c r="D83" s="75"/>
      <c r="E83" s="76" t="s">
        <v>0</v>
      </c>
      <c r="F83" s="76">
        <v>4</v>
      </c>
      <c r="G83" s="17">
        <f t="shared" si="24"/>
        <v>84.56</v>
      </c>
      <c r="H83" s="17">
        <f t="shared" si="25"/>
        <v>104</v>
      </c>
      <c r="I83" s="17">
        <f t="shared" si="26"/>
        <v>21.14</v>
      </c>
      <c r="J83" s="24">
        <v>26</v>
      </c>
      <c r="K83" s="19">
        <f t="shared" si="27"/>
        <v>87.76</v>
      </c>
      <c r="L83" s="19">
        <f t="shared" si="28"/>
        <v>107.96</v>
      </c>
      <c r="M83" s="19">
        <f t="shared" si="29"/>
        <v>21.94</v>
      </c>
      <c r="N83" s="25">
        <v>26.99</v>
      </c>
      <c r="O83" s="20">
        <f t="shared" si="30"/>
        <v>91.04</v>
      </c>
      <c r="P83" s="20">
        <f t="shared" si="31"/>
        <v>111.96</v>
      </c>
      <c r="Q83" s="20">
        <f t="shared" si="32"/>
        <v>22.76</v>
      </c>
      <c r="R83" s="26">
        <v>27.99</v>
      </c>
      <c r="S83" s="27"/>
    </row>
    <row r="84" spans="1:19" ht="14.25" customHeight="1">
      <c r="A84" s="190"/>
      <c r="B84" s="165"/>
      <c r="C84" s="75" t="s">
        <v>130</v>
      </c>
      <c r="D84" s="75"/>
      <c r="E84" s="76" t="s">
        <v>0</v>
      </c>
      <c r="F84" s="76">
        <v>8</v>
      </c>
      <c r="G84" s="17">
        <f t="shared" si="24"/>
        <v>78.08</v>
      </c>
      <c r="H84" s="17">
        <f t="shared" si="25"/>
        <v>96</v>
      </c>
      <c r="I84" s="17">
        <f t="shared" si="26"/>
        <v>9.76</v>
      </c>
      <c r="J84" s="37">
        <v>12</v>
      </c>
      <c r="K84" s="19">
        <f t="shared" si="27"/>
        <v>64.959999999999994</v>
      </c>
      <c r="L84" s="19">
        <f t="shared" si="28"/>
        <v>79.92</v>
      </c>
      <c r="M84" s="19">
        <f t="shared" si="29"/>
        <v>8.1199999999999992</v>
      </c>
      <c r="N84" s="25">
        <v>9.99</v>
      </c>
      <c r="O84" s="20">
        <f t="shared" si="30"/>
        <v>57.92</v>
      </c>
      <c r="P84" s="20">
        <f t="shared" si="31"/>
        <v>71.2</v>
      </c>
      <c r="Q84" s="20">
        <f t="shared" si="32"/>
        <v>7.24</v>
      </c>
      <c r="R84" s="26">
        <v>8.9</v>
      </c>
      <c r="S84" s="27"/>
    </row>
    <row r="85" spans="1:19" ht="14.25" customHeight="1">
      <c r="A85" s="190"/>
      <c r="B85" s="165"/>
      <c r="C85" s="44" t="s">
        <v>131</v>
      </c>
      <c r="D85" s="44"/>
      <c r="E85" s="76" t="s">
        <v>19</v>
      </c>
      <c r="F85" s="76">
        <v>1</v>
      </c>
      <c r="G85" s="17">
        <f t="shared" si="24"/>
        <v>11.38</v>
      </c>
      <c r="H85" s="17">
        <f t="shared" si="25"/>
        <v>14</v>
      </c>
      <c r="I85" s="17">
        <f t="shared" si="26"/>
        <v>11.38</v>
      </c>
      <c r="J85" s="37">
        <v>14</v>
      </c>
      <c r="K85" s="19">
        <f t="shared" si="27"/>
        <v>11.37</v>
      </c>
      <c r="L85" s="19">
        <f t="shared" si="28"/>
        <v>13.99</v>
      </c>
      <c r="M85" s="19">
        <f t="shared" si="29"/>
        <v>11.37</v>
      </c>
      <c r="N85" s="25">
        <v>13.99</v>
      </c>
      <c r="O85" s="20">
        <f t="shared" si="30"/>
        <v>12.93</v>
      </c>
      <c r="P85" s="20">
        <f t="shared" si="31"/>
        <v>15.9</v>
      </c>
      <c r="Q85" s="20">
        <f t="shared" si="32"/>
        <v>12.93</v>
      </c>
      <c r="R85" s="26">
        <v>15.9</v>
      </c>
      <c r="S85" s="27"/>
    </row>
    <row r="86" spans="1:19" ht="14.25" customHeight="1">
      <c r="A86" s="190"/>
      <c r="B86" s="165"/>
      <c r="C86" s="44" t="s">
        <v>132</v>
      </c>
      <c r="D86" s="44"/>
      <c r="E86" s="76" t="s">
        <v>0</v>
      </c>
      <c r="F86" s="76">
        <v>1</v>
      </c>
      <c r="G86" s="17">
        <f t="shared" si="24"/>
        <v>13.82</v>
      </c>
      <c r="H86" s="17">
        <f t="shared" si="25"/>
        <v>17</v>
      </c>
      <c r="I86" s="17">
        <f t="shared" si="26"/>
        <v>13.82</v>
      </c>
      <c r="J86" s="37">
        <v>17</v>
      </c>
      <c r="K86" s="19">
        <f t="shared" si="27"/>
        <v>15.45</v>
      </c>
      <c r="L86" s="19">
        <f t="shared" si="28"/>
        <v>19</v>
      </c>
      <c r="M86" s="19">
        <f t="shared" si="29"/>
        <v>15.45</v>
      </c>
      <c r="N86" s="25">
        <v>19</v>
      </c>
      <c r="O86" s="20">
        <f t="shared" si="30"/>
        <v>18.29</v>
      </c>
      <c r="P86" s="20">
        <f t="shared" si="31"/>
        <v>22.5</v>
      </c>
      <c r="Q86" s="20">
        <f t="shared" si="32"/>
        <v>18.29</v>
      </c>
      <c r="R86" s="26">
        <v>22.5</v>
      </c>
      <c r="S86" s="27"/>
    </row>
    <row r="87" spans="1:19" ht="14.25" customHeight="1">
      <c r="A87" s="190"/>
      <c r="B87" s="165"/>
      <c r="C87" s="44" t="s">
        <v>133</v>
      </c>
      <c r="D87" s="44"/>
      <c r="E87" s="76" t="s">
        <v>0</v>
      </c>
      <c r="F87" s="76">
        <v>1</v>
      </c>
      <c r="G87" s="17">
        <f t="shared" si="24"/>
        <v>13.82</v>
      </c>
      <c r="H87" s="17">
        <f t="shared" si="25"/>
        <v>17</v>
      </c>
      <c r="I87" s="17">
        <f t="shared" si="26"/>
        <v>13.82</v>
      </c>
      <c r="J87" s="37">
        <v>17</v>
      </c>
      <c r="K87" s="19">
        <f t="shared" si="27"/>
        <v>17.07</v>
      </c>
      <c r="L87" s="19">
        <f t="shared" si="28"/>
        <v>21</v>
      </c>
      <c r="M87" s="19">
        <f t="shared" si="29"/>
        <v>17.07</v>
      </c>
      <c r="N87" s="25">
        <v>21</v>
      </c>
      <c r="O87" s="20">
        <f t="shared" si="30"/>
        <v>17.89</v>
      </c>
      <c r="P87" s="20">
        <f t="shared" si="31"/>
        <v>22</v>
      </c>
      <c r="Q87" s="20">
        <f t="shared" si="32"/>
        <v>17.89</v>
      </c>
      <c r="R87" s="26">
        <v>22</v>
      </c>
      <c r="S87" s="27"/>
    </row>
    <row r="88" spans="1:19" ht="14.25" customHeight="1">
      <c r="A88" s="190"/>
      <c r="B88" s="165"/>
      <c r="C88" s="44" t="s">
        <v>148</v>
      </c>
      <c r="D88" s="44"/>
      <c r="E88" s="76" t="s">
        <v>0</v>
      </c>
      <c r="F88" s="76">
        <v>2</v>
      </c>
      <c r="G88" s="17">
        <f t="shared" si="24"/>
        <v>487.8</v>
      </c>
      <c r="H88" s="17">
        <f t="shared" si="25"/>
        <v>600</v>
      </c>
      <c r="I88" s="17">
        <f t="shared" si="26"/>
        <v>243.9</v>
      </c>
      <c r="J88" s="24">
        <v>300</v>
      </c>
      <c r="K88" s="19">
        <f t="shared" si="27"/>
        <v>486.18</v>
      </c>
      <c r="L88" s="19">
        <f t="shared" si="28"/>
        <v>598</v>
      </c>
      <c r="M88" s="19">
        <f t="shared" si="29"/>
        <v>243.09</v>
      </c>
      <c r="N88" s="25">
        <v>299</v>
      </c>
      <c r="O88" s="20">
        <f t="shared" si="30"/>
        <v>452.04</v>
      </c>
      <c r="P88" s="20">
        <f t="shared" si="31"/>
        <v>556</v>
      </c>
      <c r="Q88" s="20">
        <f t="shared" si="32"/>
        <v>226.02</v>
      </c>
      <c r="R88" s="26">
        <v>278</v>
      </c>
      <c r="S88" s="27"/>
    </row>
    <row r="89" spans="1:19" ht="14.25" customHeight="1">
      <c r="A89" s="190"/>
      <c r="B89" s="165"/>
      <c r="C89" s="77" t="s">
        <v>18</v>
      </c>
      <c r="D89" s="77"/>
      <c r="E89" s="76" t="s">
        <v>0</v>
      </c>
      <c r="F89" s="76">
        <v>1</v>
      </c>
      <c r="G89" s="17">
        <f t="shared" si="24"/>
        <v>105.69</v>
      </c>
      <c r="H89" s="17">
        <f t="shared" si="25"/>
        <v>130</v>
      </c>
      <c r="I89" s="17">
        <f t="shared" si="26"/>
        <v>105.69</v>
      </c>
      <c r="J89" s="37">
        <v>130</v>
      </c>
      <c r="K89" s="19">
        <f t="shared" si="27"/>
        <v>118.37</v>
      </c>
      <c r="L89" s="19">
        <f t="shared" si="28"/>
        <v>145.6</v>
      </c>
      <c r="M89" s="19">
        <f t="shared" si="29"/>
        <v>118.37</v>
      </c>
      <c r="N89" s="25">
        <v>145.6</v>
      </c>
      <c r="O89" s="20">
        <f t="shared" si="30"/>
        <v>85.61</v>
      </c>
      <c r="P89" s="20">
        <f t="shared" si="31"/>
        <v>105.3</v>
      </c>
      <c r="Q89" s="20">
        <f t="shared" si="32"/>
        <v>85.61</v>
      </c>
      <c r="R89" s="26">
        <v>105.3</v>
      </c>
      <c r="S89" s="27"/>
    </row>
    <row r="90" spans="1:19" ht="14.25" customHeight="1">
      <c r="A90" s="190"/>
      <c r="B90" s="165"/>
      <c r="C90" s="44" t="s">
        <v>134</v>
      </c>
      <c r="D90" s="44"/>
      <c r="E90" s="76" t="s">
        <v>0</v>
      </c>
      <c r="F90" s="76">
        <v>3</v>
      </c>
      <c r="G90" s="17">
        <f t="shared" ref="G90:G135" si="33">F90*I90</f>
        <v>18.3</v>
      </c>
      <c r="H90" s="17">
        <f t="shared" ref="H90:H135" si="34">F90*J90</f>
        <v>22.5</v>
      </c>
      <c r="I90" s="17">
        <f t="shared" ref="I90:I135" si="35">J90-(J90*23/123)</f>
        <v>6.1</v>
      </c>
      <c r="J90" s="37">
        <v>7.5</v>
      </c>
      <c r="K90" s="19">
        <f t="shared" ref="K90:K135" si="36">M90*F90</f>
        <v>21.93</v>
      </c>
      <c r="L90" s="19">
        <f t="shared" ref="L90:L135" si="37">F90*N90</f>
        <v>26.97</v>
      </c>
      <c r="M90" s="19">
        <f t="shared" ref="M90:M135" si="38">N90-(N90*23/123)</f>
        <v>7.31</v>
      </c>
      <c r="N90" s="25">
        <v>8.99</v>
      </c>
      <c r="O90" s="20">
        <f t="shared" ref="O90:O135" si="39">F90*Q90</f>
        <v>15.12</v>
      </c>
      <c r="P90" s="20">
        <f t="shared" ref="P90:P135" si="40">F90*R90</f>
        <v>18.600000000000001</v>
      </c>
      <c r="Q90" s="20">
        <f t="shared" ref="Q90:Q135" si="41">R90-(R90*23/123)</f>
        <v>5.04</v>
      </c>
      <c r="R90" s="26">
        <v>6.2</v>
      </c>
      <c r="S90" s="27"/>
    </row>
    <row r="91" spans="1:19" ht="14.25" customHeight="1">
      <c r="A91" s="190"/>
      <c r="B91" s="165"/>
      <c r="C91" s="44" t="s">
        <v>135</v>
      </c>
      <c r="D91" s="44"/>
      <c r="E91" s="76" t="s">
        <v>0</v>
      </c>
      <c r="F91" s="76">
        <v>3</v>
      </c>
      <c r="G91" s="17">
        <f t="shared" si="33"/>
        <v>9.6</v>
      </c>
      <c r="H91" s="17">
        <f t="shared" si="34"/>
        <v>11.82</v>
      </c>
      <c r="I91" s="17">
        <f t="shared" si="35"/>
        <v>3.2</v>
      </c>
      <c r="J91" s="37">
        <v>3.94</v>
      </c>
      <c r="K91" s="19">
        <f t="shared" si="36"/>
        <v>11.94</v>
      </c>
      <c r="L91" s="19">
        <f t="shared" si="37"/>
        <v>14.7</v>
      </c>
      <c r="M91" s="19">
        <f t="shared" si="38"/>
        <v>3.98</v>
      </c>
      <c r="N91" s="25">
        <v>4.9000000000000004</v>
      </c>
      <c r="O91" s="20">
        <f t="shared" si="39"/>
        <v>11.7</v>
      </c>
      <c r="P91" s="20">
        <f t="shared" si="40"/>
        <v>14.4</v>
      </c>
      <c r="Q91" s="20">
        <f t="shared" si="41"/>
        <v>3.9</v>
      </c>
      <c r="R91" s="26">
        <v>4.8</v>
      </c>
      <c r="S91" s="27"/>
    </row>
    <row r="92" spans="1:19" ht="14.25" customHeight="1">
      <c r="A92" s="190"/>
      <c r="B92" s="165"/>
      <c r="C92" s="44" t="s">
        <v>136</v>
      </c>
      <c r="D92" s="44"/>
      <c r="E92" s="76" t="s">
        <v>0</v>
      </c>
      <c r="F92" s="76">
        <v>3</v>
      </c>
      <c r="G92" s="17">
        <f t="shared" si="33"/>
        <v>11.91</v>
      </c>
      <c r="H92" s="17">
        <f t="shared" si="34"/>
        <v>14.64</v>
      </c>
      <c r="I92" s="17">
        <f t="shared" si="35"/>
        <v>3.97</v>
      </c>
      <c r="J92" s="37">
        <v>4.88</v>
      </c>
      <c r="K92" s="19">
        <f t="shared" si="36"/>
        <v>8.01</v>
      </c>
      <c r="L92" s="19">
        <f t="shared" si="37"/>
        <v>9.8699999999999992</v>
      </c>
      <c r="M92" s="19">
        <f t="shared" si="38"/>
        <v>2.67</v>
      </c>
      <c r="N92" s="25">
        <v>3.29</v>
      </c>
      <c r="O92" s="20">
        <f t="shared" si="39"/>
        <v>8.1300000000000008</v>
      </c>
      <c r="P92" s="20">
        <f t="shared" si="40"/>
        <v>9.99</v>
      </c>
      <c r="Q92" s="20">
        <f t="shared" si="41"/>
        <v>2.71</v>
      </c>
      <c r="R92" s="26">
        <v>3.33</v>
      </c>
      <c r="S92" s="27"/>
    </row>
    <row r="93" spans="1:19" ht="14.25" customHeight="1">
      <c r="A93" s="190"/>
      <c r="B93" s="165"/>
      <c r="C93" s="44" t="s">
        <v>137</v>
      </c>
      <c r="D93" s="44"/>
      <c r="E93" s="76" t="s">
        <v>0</v>
      </c>
      <c r="F93" s="76">
        <v>3</v>
      </c>
      <c r="G93" s="17">
        <f t="shared" si="33"/>
        <v>23.4</v>
      </c>
      <c r="H93" s="17">
        <f t="shared" si="34"/>
        <v>28.77</v>
      </c>
      <c r="I93" s="17">
        <f t="shared" si="35"/>
        <v>7.8</v>
      </c>
      <c r="J93" s="37">
        <v>9.59</v>
      </c>
      <c r="K93" s="19">
        <f t="shared" si="36"/>
        <v>22.47</v>
      </c>
      <c r="L93" s="19">
        <f t="shared" si="37"/>
        <v>27.63</v>
      </c>
      <c r="M93" s="19">
        <f t="shared" si="38"/>
        <v>7.49</v>
      </c>
      <c r="N93" s="25">
        <v>9.2100000000000009</v>
      </c>
      <c r="O93" s="20">
        <f t="shared" si="39"/>
        <v>27.81</v>
      </c>
      <c r="P93" s="20">
        <f t="shared" si="40"/>
        <v>34.200000000000003</v>
      </c>
      <c r="Q93" s="20">
        <f t="shared" si="41"/>
        <v>9.27</v>
      </c>
      <c r="R93" s="26">
        <v>11.4</v>
      </c>
      <c r="S93" s="27"/>
    </row>
    <row r="94" spans="1:19" ht="14.25" customHeight="1">
      <c r="A94" s="191"/>
      <c r="B94" s="165"/>
      <c r="C94" s="44" t="s">
        <v>138</v>
      </c>
      <c r="D94" s="44"/>
      <c r="E94" s="76" t="s">
        <v>0</v>
      </c>
      <c r="F94" s="76">
        <v>3</v>
      </c>
      <c r="G94" s="17">
        <f t="shared" si="33"/>
        <v>36.03</v>
      </c>
      <c r="H94" s="17">
        <f t="shared" si="34"/>
        <v>44.31</v>
      </c>
      <c r="I94" s="17">
        <f t="shared" si="35"/>
        <v>12.01</v>
      </c>
      <c r="J94" s="37">
        <v>14.77</v>
      </c>
      <c r="K94" s="19">
        <f t="shared" si="36"/>
        <v>32.79</v>
      </c>
      <c r="L94" s="19">
        <f t="shared" si="37"/>
        <v>40.32</v>
      </c>
      <c r="M94" s="19">
        <f t="shared" si="38"/>
        <v>10.93</v>
      </c>
      <c r="N94" s="25">
        <v>13.44</v>
      </c>
      <c r="O94" s="20">
        <f t="shared" si="39"/>
        <v>41.16</v>
      </c>
      <c r="P94" s="20">
        <f t="shared" si="40"/>
        <v>50.64</v>
      </c>
      <c r="Q94" s="20">
        <f t="shared" si="41"/>
        <v>13.72</v>
      </c>
      <c r="R94" s="26">
        <v>16.88</v>
      </c>
      <c r="S94" s="57"/>
    </row>
    <row r="95" spans="1:19" ht="14.25" customHeight="1">
      <c r="A95" s="145"/>
      <c r="B95" s="146"/>
      <c r="C95" s="146"/>
      <c r="D95" s="146"/>
      <c r="E95" s="146"/>
      <c r="F95" s="147"/>
      <c r="G95" s="49">
        <f>SUM(G30:G94)</f>
        <v>2187.14</v>
      </c>
      <c r="H95" s="49">
        <f>SUM(H30:H94)</f>
        <v>2691.22</v>
      </c>
      <c r="I95" s="49"/>
      <c r="J95" s="90"/>
      <c r="K95" s="50">
        <f>SUM(K30:K94)</f>
        <v>2071.04</v>
      </c>
      <c r="L95" s="50">
        <f>SUM(L30:L94)</f>
        <v>2549.4499999999998</v>
      </c>
      <c r="M95" s="50"/>
      <c r="N95" s="88"/>
      <c r="O95" s="50">
        <f>SUM(O30:O94)</f>
        <v>2270.9499999999998</v>
      </c>
      <c r="P95" s="50">
        <f>SUM(P30:P94)</f>
        <v>2792.78</v>
      </c>
      <c r="Q95" s="50"/>
      <c r="R95" s="88"/>
      <c r="S95" s="91"/>
    </row>
    <row r="96" spans="1:19" ht="14.25" customHeight="1">
      <c r="A96" s="166" t="s">
        <v>188</v>
      </c>
      <c r="B96" s="169" t="s">
        <v>127</v>
      </c>
      <c r="C96" s="3" t="s">
        <v>96</v>
      </c>
      <c r="D96" s="3"/>
      <c r="E96" s="4" t="s">
        <v>0</v>
      </c>
      <c r="F96" s="4">
        <v>1</v>
      </c>
      <c r="G96" s="17">
        <f t="shared" si="33"/>
        <v>13.82</v>
      </c>
      <c r="H96" s="17">
        <f t="shared" si="34"/>
        <v>17</v>
      </c>
      <c r="I96" s="17">
        <f t="shared" si="35"/>
        <v>13.82</v>
      </c>
      <c r="J96" s="21">
        <v>17</v>
      </c>
      <c r="K96" s="19">
        <f t="shared" si="36"/>
        <v>8.94</v>
      </c>
      <c r="L96" s="19">
        <f t="shared" si="37"/>
        <v>11</v>
      </c>
      <c r="M96" s="19">
        <f t="shared" si="38"/>
        <v>8.94</v>
      </c>
      <c r="N96" s="22">
        <v>11</v>
      </c>
      <c r="O96" s="20">
        <f t="shared" si="39"/>
        <v>9.74</v>
      </c>
      <c r="P96" s="20">
        <f t="shared" si="40"/>
        <v>11.98</v>
      </c>
      <c r="Q96" s="20">
        <f t="shared" si="41"/>
        <v>9.74</v>
      </c>
      <c r="R96" s="23">
        <v>11.98</v>
      </c>
      <c r="S96" s="9"/>
    </row>
    <row r="97" spans="1:19" ht="14.25" customHeight="1">
      <c r="A97" s="167"/>
      <c r="B97" s="170"/>
      <c r="C97" s="3" t="s">
        <v>97</v>
      </c>
      <c r="D97" s="3"/>
      <c r="E97" s="4" t="s">
        <v>81</v>
      </c>
      <c r="F97" s="4">
        <v>1</v>
      </c>
      <c r="G97" s="17">
        <f t="shared" si="33"/>
        <v>11</v>
      </c>
      <c r="H97" s="17">
        <f t="shared" si="34"/>
        <v>13.53</v>
      </c>
      <c r="I97" s="17">
        <f t="shared" si="35"/>
        <v>11</v>
      </c>
      <c r="J97" s="21">
        <v>13.53</v>
      </c>
      <c r="K97" s="19">
        <f t="shared" si="36"/>
        <v>11.3</v>
      </c>
      <c r="L97" s="19">
        <f t="shared" si="37"/>
        <v>13.9</v>
      </c>
      <c r="M97" s="19">
        <f t="shared" si="38"/>
        <v>11.3</v>
      </c>
      <c r="N97" s="22">
        <v>13.9</v>
      </c>
      <c r="O97" s="20">
        <f t="shared" si="39"/>
        <v>8.1199999999999992</v>
      </c>
      <c r="P97" s="20">
        <f t="shared" si="40"/>
        <v>9.99</v>
      </c>
      <c r="Q97" s="20">
        <f t="shared" si="41"/>
        <v>8.1199999999999992</v>
      </c>
      <c r="R97" s="23">
        <v>9.99</v>
      </c>
      <c r="S97" s="9"/>
    </row>
    <row r="98" spans="1:19" ht="14.25" customHeight="1">
      <c r="A98" s="167"/>
      <c r="B98" s="170"/>
      <c r="C98" s="3" t="s">
        <v>98</v>
      </c>
      <c r="D98" s="3"/>
      <c r="E98" s="4" t="s">
        <v>81</v>
      </c>
      <c r="F98" s="4">
        <v>1</v>
      </c>
      <c r="G98" s="17">
        <f t="shared" si="33"/>
        <v>9.76</v>
      </c>
      <c r="H98" s="17">
        <f t="shared" si="34"/>
        <v>12</v>
      </c>
      <c r="I98" s="17">
        <f t="shared" si="35"/>
        <v>9.76</v>
      </c>
      <c r="J98" s="21">
        <v>12</v>
      </c>
      <c r="K98" s="19">
        <f t="shared" si="36"/>
        <v>10.98</v>
      </c>
      <c r="L98" s="19">
        <f t="shared" si="37"/>
        <v>13.5</v>
      </c>
      <c r="M98" s="19">
        <f t="shared" si="38"/>
        <v>10.98</v>
      </c>
      <c r="N98" s="22">
        <v>13.5</v>
      </c>
      <c r="O98" s="20">
        <f t="shared" si="39"/>
        <v>9.67</v>
      </c>
      <c r="P98" s="20">
        <f t="shared" si="40"/>
        <v>11.9</v>
      </c>
      <c r="Q98" s="20">
        <f t="shared" si="41"/>
        <v>9.67</v>
      </c>
      <c r="R98" s="23">
        <v>11.9</v>
      </c>
      <c r="S98" s="9"/>
    </row>
    <row r="99" spans="1:19" ht="14.25" customHeight="1">
      <c r="A99" s="167"/>
      <c r="B99" s="170"/>
      <c r="C99" s="3" t="s">
        <v>71</v>
      </c>
      <c r="D99" s="3"/>
      <c r="E99" s="4" t="s">
        <v>81</v>
      </c>
      <c r="F99" s="4">
        <v>4</v>
      </c>
      <c r="G99" s="17">
        <f t="shared" si="33"/>
        <v>91.04</v>
      </c>
      <c r="H99" s="17">
        <f t="shared" si="34"/>
        <v>112</v>
      </c>
      <c r="I99" s="17">
        <f t="shared" si="35"/>
        <v>22.76</v>
      </c>
      <c r="J99" s="21">
        <v>28</v>
      </c>
      <c r="K99" s="19">
        <f t="shared" si="36"/>
        <v>73.16</v>
      </c>
      <c r="L99" s="19">
        <f t="shared" si="37"/>
        <v>90</v>
      </c>
      <c r="M99" s="19">
        <f t="shared" si="38"/>
        <v>18.29</v>
      </c>
      <c r="N99" s="22">
        <v>22.5</v>
      </c>
      <c r="O99" s="20">
        <f t="shared" si="39"/>
        <v>61.8</v>
      </c>
      <c r="P99" s="20">
        <f t="shared" si="40"/>
        <v>76</v>
      </c>
      <c r="Q99" s="20">
        <f t="shared" si="41"/>
        <v>15.45</v>
      </c>
      <c r="R99" s="23">
        <v>19</v>
      </c>
      <c r="S99" s="9"/>
    </row>
    <row r="100" spans="1:19" ht="14.25" customHeight="1">
      <c r="A100" s="167"/>
      <c r="B100" s="170"/>
      <c r="C100" s="3" t="s">
        <v>70</v>
      </c>
      <c r="D100" s="3"/>
      <c r="E100" s="4" t="s">
        <v>141</v>
      </c>
      <c r="F100" s="4">
        <v>1</v>
      </c>
      <c r="G100" s="17">
        <f t="shared" si="33"/>
        <v>72.36</v>
      </c>
      <c r="H100" s="17">
        <f t="shared" si="34"/>
        <v>89</v>
      </c>
      <c r="I100" s="17">
        <f t="shared" si="35"/>
        <v>72.36</v>
      </c>
      <c r="J100" s="21">
        <v>89</v>
      </c>
      <c r="K100" s="19">
        <f t="shared" si="36"/>
        <v>62.03</v>
      </c>
      <c r="L100" s="19">
        <f t="shared" si="37"/>
        <v>76.3</v>
      </c>
      <c r="M100" s="19">
        <f t="shared" si="38"/>
        <v>62.03</v>
      </c>
      <c r="N100" s="22">
        <v>76.3</v>
      </c>
      <c r="O100" s="20">
        <f t="shared" si="39"/>
        <v>68.78</v>
      </c>
      <c r="P100" s="20">
        <f t="shared" si="40"/>
        <v>84.6</v>
      </c>
      <c r="Q100" s="20">
        <f t="shared" si="41"/>
        <v>68.78</v>
      </c>
      <c r="R100" s="23">
        <v>84.6</v>
      </c>
      <c r="S100" s="9"/>
    </row>
    <row r="101" spans="1:19" ht="14.25" customHeight="1">
      <c r="A101" s="167"/>
      <c r="B101" s="170"/>
      <c r="C101" s="3" t="s">
        <v>99</v>
      </c>
      <c r="D101" s="3"/>
      <c r="E101" s="4" t="s">
        <v>141</v>
      </c>
      <c r="F101" s="4">
        <v>1</v>
      </c>
      <c r="G101" s="17">
        <f t="shared" si="33"/>
        <v>25.2</v>
      </c>
      <c r="H101" s="17">
        <f t="shared" si="34"/>
        <v>31</v>
      </c>
      <c r="I101" s="17">
        <f t="shared" si="35"/>
        <v>25.2</v>
      </c>
      <c r="J101" s="21">
        <v>31</v>
      </c>
      <c r="K101" s="19">
        <f t="shared" si="36"/>
        <v>27.24</v>
      </c>
      <c r="L101" s="19">
        <f t="shared" si="37"/>
        <v>33.5</v>
      </c>
      <c r="M101" s="19">
        <f t="shared" si="38"/>
        <v>27.24</v>
      </c>
      <c r="N101" s="22">
        <v>33.5</v>
      </c>
      <c r="O101" s="20">
        <f t="shared" si="39"/>
        <v>24.31</v>
      </c>
      <c r="P101" s="20">
        <f t="shared" si="40"/>
        <v>29.9</v>
      </c>
      <c r="Q101" s="20">
        <f t="shared" si="41"/>
        <v>24.31</v>
      </c>
      <c r="R101" s="23">
        <v>29.9</v>
      </c>
      <c r="S101" s="9"/>
    </row>
    <row r="102" spans="1:19" ht="14.25" customHeight="1">
      <c r="A102" s="168"/>
      <c r="B102" s="171"/>
      <c r="C102" s="3" t="s">
        <v>100</v>
      </c>
      <c r="D102" s="3"/>
      <c r="E102" s="4" t="s">
        <v>141</v>
      </c>
      <c r="F102" s="4">
        <v>1</v>
      </c>
      <c r="G102" s="17">
        <f t="shared" si="33"/>
        <v>34.15</v>
      </c>
      <c r="H102" s="17">
        <f t="shared" si="34"/>
        <v>42</v>
      </c>
      <c r="I102" s="17">
        <f t="shared" si="35"/>
        <v>34.15</v>
      </c>
      <c r="J102" s="21">
        <v>42</v>
      </c>
      <c r="K102" s="19">
        <f t="shared" si="36"/>
        <v>31.63</v>
      </c>
      <c r="L102" s="19">
        <f t="shared" si="37"/>
        <v>38.9</v>
      </c>
      <c r="M102" s="19">
        <f t="shared" si="38"/>
        <v>31.63</v>
      </c>
      <c r="N102" s="22">
        <v>38.9</v>
      </c>
      <c r="O102" s="20">
        <f t="shared" si="39"/>
        <v>33.33</v>
      </c>
      <c r="P102" s="20">
        <f t="shared" si="40"/>
        <v>41</v>
      </c>
      <c r="Q102" s="20">
        <f t="shared" si="41"/>
        <v>33.33</v>
      </c>
      <c r="R102" s="23">
        <v>41</v>
      </c>
      <c r="S102" s="9"/>
    </row>
    <row r="103" spans="1:19" ht="14.25" customHeight="1">
      <c r="A103" s="145"/>
      <c r="B103" s="146"/>
      <c r="C103" s="146"/>
      <c r="D103" s="146"/>
      <c r="E103" s="146"/>
      <c r="F103" s="147"/>
      <c r="G103" s="49">
        <f>SUM(G96:G102)</f>
        <v>257.33</v>
      </c>
      <c r="H103" s="49">
        <f>SUM(H96:H102)</f>
        <v>316.52999999999997</v>
      </c>
      <c r="I103" s="49"/>
      <c r="J103" s="92"/>
      <c r="K103" s="50">
        <f>SUM(K96:K102)</f>
        <v>225.28</v>
      </c>
      <c r="L103" s="50">
        <f>SUM(L96:L102)</f>
        <v>277.10000000000002</v>
      </c>
      <c r="M103" s="50"/>
      <c r="N103" s="92"/>
      <c r="O103" s="50">
        <f>SUM(O96:O102)</f>
        <v>215.75</v>
      </c>
      <c r="P103" s="50">
        <f>SUM(P96:P102)</f>
        <v>265.37</v>
      </c>
      <c r="Q103" s="50"/>
      <c r="R103" s="92"/>
      <c r="S103" s="93"/>
    </row>
    <row r="104" spans="1:19" ht="18.75" customHeight="1">
      <c r="A104" s="172" t="s">
        <v>189</v>
      </c>
      <c r="B104" s="175" t="s">
        <v>127</v>
      </c>
      <c r="C104" s="51" t="s">
        <v>101</v>
      </c>
      <c r="D104" s="51"/>
      <c r="E104" s="29" t="s">
        <v>0</v>
      </c>
      <c r="F104" s="52">
        <v>4</v>
      </c>
      <c r="G104" s="17">
        <f t="shared" si="33"/>
        <v>208.84</v>
      </c>
      <c r="H104" s="17">
        <f t="shared" si="34"/>
        <v>256.88</v>
      </c>
      <c r="I104" s="17">
        <f t="shared" si="35"/>
        <v>52.21</v>
      </c>
      <c r="J104" s="32">
        <v>64.22</v>
      </c>
      <c r="K104" s="19">
        <f t="shared" si="36"/>
        <v>192.84</v>
      </c>
      <c r="L104" s="19">
        <f t="shared" si="37"/>
        <v>237.2</v>
      </c>
      <c r="M104" s="19">
        <f t="shared" si="38"/>
        <v>48.21</v>
      </c>
      <c r="N104" s="22">
        <v>59.3</v>
      </c>
      <c r="O104" s="20">
        <f t="shared" si="39"/>
        <v>217.24</v>
      </c>
      <c r="P104" s="20">
        <f t="shared" si="40"/>
        <v>267.2</v>
      </c>
      <c r="Q104" s="20">
        <f t="shared" si="41"/>
        <v>54.31</v>
      </c>
      <c r="R104" s="23">
        <v>66.8</v>
      </c>
      <c r="S104" s="9"/>
    </row>
    <row r="105" spans="1:19" ht="14.25" customHeight="1">
      <c r="A105" s="173"/>
      <c r="B105" s="176"/>
      <c r="C105" s="53" t="s">
        <v>102</v>
      </c>
      <c r="D105" s="53"/>
      <c r="E105" s="29" t="s">
        <v>0</v>
      </c>
      <c r="F105" s="54">
        <v>4</v>
      </c>
      <c r="G105" s="17">
        <f t="shared" si="33"/>
        <v>247.56</v>
      </c>
      <c r="H105" s="17">
        <f t="shared" si="34"/>
        <v>304.48</v>
      </c>
      <c r="I105" s="17">
        <f t="shared" si="35"/>
        <v>61.89</v>
      </c>
      <c r="J105" s="21">
        <v>76.12</v>
      </c>
      <c r="K105" s="19">
        <f t="shared" si="36"/>
        <v>234.44</v>
      </c>
      <c r="L105" s="19">
        <f t="shared" si="37"/>
        <v>288.36</v>
      </c>
      <c r="M105" s="19">
        <f t="shared" si="38"/>
        <v>58.61</v>
      </c>
      <c r="N105" s="22">
        <v>72.09</v>
      </c>
      <c r="O105" s="20">
        <f t="shared" si="39"/>
        <v>231.2</v>
      </c>
      <c r="P105" s="20">
        <f t="shared" si="40"/>
        <v>284.39999999999998</v>
      </c>
      <c r="Q105" s="20">
        <f t="shared" si="41"/>
        <v>57.8</v>
      </c>
      <c r="R105" s="23">
        <v>71.099999999999994</v>
      </c>
      <c r="S105" s="9"/>
    </row>
    <row r="106" spans="1:19" ht="14.25" customHeight="1">
      <c r="A106" s="173"/>
      <c r="B106" s="176"/>
      <c r="C106" s="53" t="s">
        <v>103</v>
      </c>
      <c r="D106" s="53"/>
      <c r="E106" s="29" t="s">
        <v>0</v>
      </c>
      <c r="F106" s="54">
        <v>4</v>
      </c>
      <c r="G106" s="17">
        <f t="shared" si="33"/>
        <v>283.68</v>
      </c>
      <c r="H106" s="17">
        <f t="shared" si="34"/>
        <v>348.92</v>
      </c>
      <c r="I106" s="17">
        <f t="shared" si="35"/>
        <v>70.92</v>
      </c>
      <c r="J106" s="21">
        <v>87.23</v>
      </c>
      <c r="K106" s="19">
        <f t="shared" si="36"/>
        <v>321.95999999999998</v>
      </c>
      <c r="L106" s="19">
        <f t="shared" si="37"/>
        <v>396</v>
      </c>
      <c r="M106" s="19">
        <f t="shared" si="38"/>
        <v>80.489999999999995</v>
      </c>
      <c r="N106" s="22">
        <v>99</v>
      </c>
      <c r="O106" s="20">
        <f t="shared" si="39"/>
        <v>301.48</v>
      </c>
      <c r="P106" s="20">
        <f t="shared" si="40"/>
        <v>370.8</v>
      </c>
      <c r="Q106" s="20">
        <f t="shared" si="41"/>
        <v>75.37</v>
      </c>
      <c r="R106" s="23">
        <v>92.7</v>
      </c>
      <c r="S106" s="9"/>
    </row>
    <row r="107" spans="1:19" ht="14.25" customHeight="1">
      <c r="A107" s="173"/>
      <c r="B107" s="176"/>
      <c r="C107" s="53" t="s">
        <v>104</v>
      </c>
      <c r="D107" s="53"/>
      <c r="E107" s="29" t="s">
        <v>0</v>
      </c>
      <c r="F107" s="54">
        <v>4</v>
      </c>
      <c r="G107" s="17">
        <f t="shared" si="33"/>
        <v>333.08</v>
      </c>
      <c r="H107" s="17">
        <f t="shared" si="34"/>
        <v>409.68</v>
      </c>
      <c r="I107" s="17">
        <f t="shared" si="35"/>
        <v>83.27</v>
      </c>
      <c r="J107" s="21">
        <v>102.42</v>
      </c>
      <c r="K107" s="19">
        <f t="shared" si="36"/>
        <v>324.88</v>
      </c>
      <c r="L107" s="19">
        <f t="shared" si="37"/>
        <v>399.6</v>
      </c>
      <c r="M107" s="19">
        <f t="shared" si="38"/>
        <v>81.22</v>
      </c>
      <c r="N107" s="22">
        <v>99.9</v>
      </c>
      <c r="O107" s="20">
        <f t="shared" si="39"/>
        <v>360</v>
      </c>
      <c r="P107" s="20">
        <f t="shared" si="40"/>
        <v>442.8</v>
      </c>
      <c r="Q107" s="20">
        <f t="shared" si="41"/>
        <v>90</v>
      </c>
      <c r="R107" s="23">
        <v>110.7</v>
      </c>
      <c r="S107" s="9"/>
    </row>
    <row r="108" spans="1:19" ht="14.25" customHeight="1">
      <c r="A108" s="173"/>
      <c r="B108" s="176"/>
      <c r="C108" s="53" t="s">
        <v>105</v>
      </c>
      <c r="D108" s="53"/>
      <c r="E108" s="29" t="s">
        <v>0</v>
      </c>
      <c r="F108" s="54">
        <v>4</v>
      </c>
      <c r="G108" s="17">
        <f t="shared" si="33"/>
        <v>398.16</v>
      </c>
      <c r="H108" s="17">
        <f t="shared" si="34"/>
        <v>489.72</v>
      </c>
      <c r="I108" s="17">
        <f t="shared" si="35"/>
        <v>99.54</v>
      </c>
      <c r="J108" s="21">
        <v>122.43</v>
      </c>
      <c r="K108" s="19">
        <f t="shared" si="36"/>
        <v>358.36</v>
      </c>
      <c r="L108" s="19">
        <f t="shared" si="37"/>
        <v>440.8</v>
      </c>
      <c r="M108" s="19">
        <f t="shared" si="38"/>
        <v>89.59</v>
      </c>
      <c r="N108" s="22">
        <v>110.2</v>
      </c>
      <c r="O108" s="20">
        <f t="shared" si="39"/>
        <v>415.96</v>
      </c>
      <c r="P108" s="20">
        <f t="shared" si="40"/>
        <v>511.64</v>
      </c>
      <c r="Q108" s="20">
        <f t="shared" si="41"/>
        <v>103.99</v>
      </c>
      <c r="R108" s="23">
        <v>127.91</v>
      </c>
      <c r="S108" s="9"/>
    </row>
    <row r="109" spans="1:19" ht="14.25" customHeight="1">
      <c r="A109" s="173"/>
      <c r="B109" s="176"/>
      <c r="C109" s="53" t="s">
        <v>106</v>
      </c>
      <c r="D109" s="53"/>
      <c r="E109" s="29" t="s">
        <v>0</v>
      </c>
      <c r="F109" s="54">
        <v>4</v>
      </c>
      <c r="G109" s="17">
        <f t="shared" si="33"/>
        <v>457.8</v>
      </c>
      <c r="H109" s="17">
        <f t="shared" si="34"/>
        <v>563.08000000000004</v>
      </c>
      <c r="I109" s="17">
        <f t="shared" si="35"/>
        <v>114.45</v>
      </c>
      <c r="J109" s="21">
        <v>140.77000000000001</v>
      </c>
      <c r="K109" s="19">
        <f t="shared" si="36"/>
        <v>436.28</v>
      </c>
      <c r="L109" s="19">
        <f t="shared" si="37"/>
        <v>536.64</v>
      </c>
      <c r="M109" s="19">
        <f t="shared" si="38"/>
        <v>109.07</v>
      </c>
      <c r="N109" s="22">
        <v>134.16</v>
      </c>
      <c r="O109" s="20">
        <f t="shared" si="39"/>
        <v>486.16</v>
      </c>
      <c r="P109" s="20">
        <f t="shared" si="40"/>
        <v>598</v>
      </c>
      <c r="Q109" s="20">
        <f t="shared" si="41"/>
        <v>121.54</v>
      </c>
      <c r="R109" s="23">
        <v>149.5</v>
      </c>
      <c r="S109" s="9"/>
    </row>
    <row r="110" spans="1:19" ht="14.25" customHeight="1">
      <c r="A110" s="173"/>
      <c r="B110" s="176"/>
      <c r="C110" s="53" t="s">
        <v>107</v>
      </c>
      <c r="D110" s="53"/>
      <c r="E110" s="29" t="s">
        <v>0</v>
      </c>
      <c r="F110" s="54">
        <v>1</v>
      </c>
      <c r="G110" s="17">
        <f t="shared" si="33"/>
        <v>132.06</v>
      </c>
      <c r="H110" s="17">
        <f t="shared" si="34"/>
        <v>162.43</v>
      </c>
      <c r="I110" s="17">
        <f t="shared" si="35"/>
        <v>132.06</v>
      </c>
      <c r="J110" s="33">
        <v>162.43</v>
      </c>
      <c r="K110" s="19">
        <f t="shared" si="36"/>
        <v>125.36</v>
      </c>
      <c r="L110" s="19">
        <f t="shared" si="37"/>
        <v>154.19</v>
      </c>
      <c r="M110" s="19">
        <f t="shared" si="38"/>
        <v>125.36</v>
      </c>
      <c r="N110" s="22">
        <v>154.19</v>
      </c>
      <c r="O110" s="20">
        <f t="shared" si="39"/>
        <v>130.08000000000001</v>
      </c>
      <c r="P110" s="20">
        <f t="shared" si="40"/>
        <v>160</v>
      </c>
      <c r="Q110" s="20">
        <f t="shared" si="41"/>
        <v>130.08000000000001</v>
      </c>
      <c r="R110" s="23">
        <v>160</v>
      </c>
      <c r="S110" s="9"/>
    </row>
    <row r="111" spans="1:19" ht="14.25" customHeight="1">
      <c r="A111" s="173"/>
      <c r="B111" s="176"/>
      <c r="C111" s="28" t="s">
        <v>108</v>
      </c>
      <c r="D111" s="28"/>
      <c r="E111" s="29" t="s">
        <v>0</v>
      </c>
      <c r="F111" s="29">
        <v>50</v>
      </c>
      <c r="G111" s="17">
        <f t="shared" si="33"/>
        <v>90.5</v>
      </c>
      <c r="H111" s="17">
        <f t="shared" si="34"/>
        <v>111.5</v>
      </c>
      <c r="I111" s="17">
        <f t="shared" si="35"/>
        <v>1.81</v>
      </c>
      <c r="J111" s="34">
        <v>2.23</v>
      </c>
      <c r="K111" s="19">
        <f t="shared" si="36"/>
        <v>81</v>
      </c>
      <c r="L111" s="19">
        <f t="shared" si="37"/>
        <v>99.5</v>
      </c>
      <c r="M111" s="19">
        <f t="shared" si="38"/>
        <v>1.62</v>
      </c>
      <c r="N111" s="22">
        <v>1.99</v>
      </c>
      <c r="O111" s="20">
        <f t="shared" si="39"/>
        <v>75.5</v>
      </c>
      <c r="P111" s="20">
        <f t="shared" si="40"/>
        <v>93</v>
      </c>
      <c r="Q111" s="20">
        <f t="shared" si="41"/>
        <v>1.51</v>
      </c>
      <c r="R111" s="23">
        <v>1.86</v>
      </c>
      <c r="S111" s="9"/>
    </row>
    <row r="112" spans="1:19" ht="14.25" customHeight="1">
      <c r="A112" s="173"/>
      <c r="B112" s="176"/>
      <c r="C112" s="28" t="s">
        <v>109</v>
      </c>
      <c r="D112" s="28"/>
      <c r="E112" s="29" t="s">
        <v>0</v>
      </c>
      <c r="F112" s="29">
        <v>50</v>
      </c>
      <c r="G112" s="17">
        <f t="shared" si="33"/>
        <v>17.5</v>
      </c>
      <c r="H112" s="17">
        <f t="shared" si="34"/>
        <v>21.5</v>
      </c>
      <c r="I112" s="17">
        <f t="shared" si="35"/>
        <v>0.35</v>
      </c>
      <c r="J112" s="34">
        <v>0.43</v>
      </c>
      <c r="K112" s="19">
        <f t="shared" si="36"/>
        <v>16</v>
      </c>
      <c r="L112" s="19">
        <f t="shared" si="37"/>
        <v>19.5</v>
      </c>
      <c r="M112" s="19">
        <f t="shared" si="38"/>
        <v>0.32</v>
      </c>
      <c r="N112" s="22">
        <v>0.39</v>
      </c>
      <c r="O112" s="20">
        <f t="shared" si="39"/>
        <v>39.5</v>
      </c>
      <c r="P112" s="20">
        <f t="shared" si="40"/>
        <v>48.5</v>
      </c>
      <c r="Q112" s="20">
        <f t="shared" si="41"/>
        <v>0.79</v>
      </c>
      <c r="R112" s="23">
        <v>0.97</v>
      </c>
      <c r="S112" s="9"/>
    </row>
    <row r="113" spans="1:19" ht="14.25" customHeight="1">
      <c r="A113" s="173"/>
      <c r="B113" s="176"/>
      <c r="C113" s="28" t="s">
        <v>110</v>
      </c>
      <c r="D113" s="28"/>
      <c r="E113" s="29" t="s">
        <v>0</v>
      </c>
      <c r="F113" s="29">
        <v>20</v>
      </c>
      <c r="G113" s="17">
        <f t="shared" si="33"/>
        <v>27.4</v>
      </c>
      <c r="H113" s="17">
        <f t="shared" si="34"/>
        <v>33.6</v>
      </c>
      <c r="I113" s="17">
        <f t="shared" si="35"/>
        <v>1.37</v>
      </c>
      <c r="J113" s="34">
        <v>1.68</v>
      </c>
      <c r="K113" s="19">
        <f t="shared" si="36"/>
        <v>17.8</v>
      </c>
      <c r="L113" s="19">
        <f t="shared" si="37"/>
        <v>22</v>
      </c>
      <c r="M113" s="19">
        <f t="shared" si="38"/>
        <v>0.89</v>
      </c>
      <c r="N113" s="22">
        <v>1.1000000000000001</v>
      </c>
      <c r="O113" s="20">
        <f t="shared" si="39"/>
        <v>32.4</v>
      </c>
      <c r="P113" s="20">
        <f t="shared" si="40"/>
        <v>39.799999999999997</v>
      </c>
      <c r="Q113" s="20">
        <f t="shared" si="41"/>
        <v>1.62</v>
      </c>
      <c r="R113" s="23">
        <v>1.99</v>
      </c>
      <c r="S113" s="9"/>
    </row>
    <row r="114" spans="1:19" ht="14.25" customHeight="1">
      <c r="A114" s="173"/>
      <c r="B114" s="176"/>
      <c r="C114" s="28" t="s">
        <v>142</v>
      </c>
      <c r="D114" s="28"/>
      <c r="E114" s="29" t="s">
        <v>21</v>
      </c>
      <c r="F114" s="29">
        <v>0.5</v>
      </c>
      <c r="G114" s="17">
        <f t="shared" si="33"/>
        <v>5.17</v>
      </c>
      <c r="H114" s="17">
        <f t="shared" si="34"/>
        <v>6.35</v>
      </c>
      <c r="I114" s="17">
        <f t="shared" si="35"/>
        <v>10.33</v>
      </c>
      <c r="J114" s="34">
        <v>12.7</v>
      </c>
      <c r="K114" s="19">
        <f t="shared" si="36"/>
        <v>6.34</v>
      </c>
      <c r="L114" s="19">
        <f t="shared" si="37"/>
        <v>7.8</v>
      </c>
      <c r="M114" s="19">
        <f t="shared" si="38"/>
        <v>12.68</v>
      </c>
      <c r="N114" s="22">
        <v>15.6</v>
      </c>
      <c r="O114" s="20">
        <f t="shared" si="39"/>
        <v>5.69</v>
      </c>
      <c r="P114" s="20">
        <f t="shared" si="40"/>
        <v>7</v>
      </c>
      <c r="Q114" s="20">
        <f t="shared" si="41"/>
        <v>11.38</v>
      </c>
      <c r="R114" s="23">
        <v>14</v>
      </c>
      <c r="S114" s="9"/>
    </row>
    <row r="115" spans="1:19" ht="14.25" customHeight="1">
      <c r="A115" s="173"/>
      <c r="B115" s="176"/>
      <c r="C115" s="28" t="s">
        <v>143</v>
      </c>
      <c r="D115" s="28"/>
      <c r="E115" s="29" t="s">
        <v>21</v>
      </c>
      <c r="F115" s="29">
        <v>0.5</v>
      </c>
      <c r="G115" s="17">
        <f t="shared" si="33"/>
        <v>5.12</v>
      </c>
      <c r="H115" s="17">
        <f t="shared" si="34"/>
        <v>6.3</v>
      </c>
      <c r="I115" s="17">
        <f t="shared" si="35"/>
        <v>10.24</v>
      </c>
      <c r="J115" s="34">
        <v>12.6</v>
      </c>
      <c r="K115" s="19">
        <f t="shared" si="36"/>
        <v>4.0599999999999996</v>
      </c>
      <c r="L115" s="19">
        <f t="shared" si="37"/>
        <v>5</v>
      </c>
      <c r="M115" s="19">
        <f t="shared" si="38"/>
        <v>8.1199999999999992</v>
      </c>
      <c r="N115" s="22">
        <v>9.99</v>
      </c>
      <c r="O115" s="20">
        <f t="shared" si="39"/>
        <v>3.62</v>
      </c>
      <c r="P115" s="20">
        <f t="shared" si="40"/>
        <v>4.45</v>
      </c>
      <c r="Q115" s="20">
        <f t="shared" si="41"/>
        <v>7.24</v>
      </c>
      <c r="R115" s="23">
        <v>8.9</v>
      </c>
      <c r="S115" s="9"/>
    </row>
    <row r="116" spans="1:19" ht="14.25" customHeight="1">
      <c r="A116" s="173"/>
      <c r="B116" s="176"/>
      <c r="C116" s="28" t="s">
        <v>69</v>
      </c>
      <c r="D116" s="28"/>
      <c r="E116" s="29" t="s">
        <v>0</v>
      </c>
      <c r="F116" s="29">
        <v>40</v>
      </c>
      <c r="G116" s="17">
        <f t="shared" si="33"/>
        <v>52</v>
      </c>
      <c r="H116" s="17">
        <f t="shared" si="34"/>
        <v>64</v>
      </c>
      <c r="I116" s="17">
        <f t="shared" si="35"/>
        <v>1.3</v>
      </c>
      <c r="J116" s="33">
        <v>1.6</v>
      </c>
      <c r="K116" s="19">
        <f t="shared" si="36"/>
        <v>32</v>
      </c>
      <c r="L116" s="19">
        <f t="shared" si="37"/>
        <v>39.6</v>
      </c>
      <c r="M116" s="19">
        <f t="shared" si="38"/>
        <v>0.8</v>
      </c>
      <c r="N116" s="22">
        <v>0.99</v>
      </c>
      <c r="O116" s="20">
        <f t="shared" si="39"/>
        <v>37.200000000000003</v>
      </c>
      <c r="P116" s="20">
        <f t="shared" si="40"/>
        <v>46</v>
      </c>
      <c r="Q116" s="20">
        <f t="shared" si="41"/>
        <v>0.93</v>
      </c>
      <c r="R116" s="23">
        <v>1.1499999999999999</v>
      </c>
      <c r="S116" s="9"/>
    </row>
    <row r="117" spans="1:19" ht="14.25" customHeight="1">
      <c r="A117" s="173"/>
      <c r="B117" s="176"/>
      <c r="C117" s="28" t="s">
        <v>144</v>
      </c>
      <c r="D117" s="28"/>
      <c r="E117" s="29" t="s">
        <v>0</v>
      </c>
      <c r="F117" s="29">
        <v>20</v>
      </c>
      <c r="G117" s="17">
        <f t="shared" si="33"/>
        <v>16.600000000000001</v>
      </c>
      <c r="H117" s="17">
        <f t="shared" si="34"/>
        <v>20.399999999999999</v>
      </c>
      <c r="I117" s="17">
        <f t="shared" si="35"/>
        <v>0.83</v>
      </c>
      <c r="J117" s="33">
        <v>1.02</v>
      </c>
      <c r="K117" s="19">
        <f t="shared" si="36"/>
        <v>12.8</v>
      </c>
      <c r="L117" s="19">
        <f t="shared" si="37"/>
        <v>15.8</v>
      </c>
      <c r="M117" s="19">
        <f t="shared" si="38"/>
        <v>0.64</v>
      </c>
      <c r="N117" s="22">
        <v>0.79</v>
      </c>
      <c r="O117" s="20">
        <f t="shared" si="39"/>
        <v>21.4</v>
      </c>
      <c r="P117" s="20">
        <f t="shared" si="40"/>
        <v>26.2</v>
      </c>
      <c r="Q117" s="20">
        <f t="shared" si="41"/>
        <v>1.07</v>
      </c>
      <c r="R117" s="23">
        <v>1.31</v>
      </c>
      <c r="S117" s="9"/>
    </row>
    <row r="118" spans="1:19" ht="14.25" customHeight="1">
      <c r="A118" s="173"/>
      <c r="B118" s="176"/>
      <c r="C118" s="28" t="s">
        <v>145</v>
      </c>
      <c r="D118" s="28"/>
      <c r="E118" s="29" t="s">
        <v>0</v>
      </c>
      <c r="F118" s="29">
        <v>20</v>
      </c>
      <c r="G118" s="17">
        <f t="shared" si="33"/>
        <v>31.8</v>
      </c>
      <c r="H118" s="17">
        <f t="shared" si="34"/>
        <v>39.200000000000003</v>
      </c>
      <c r="I118" s="17">
        <f t="shared" si="35"/>
        <v>1.59</v>
      </c>
      <c r="J118" s="33">
        <v>1.96</v>
      </c>
      <c r="K118" s="19">
        <f t="shared" si="36"/>
        <v>39</v>
      </c>
      <c r="L118" s="19">
        <f t="shared" si="37"/>
        <v>48</v>
      </c>
      <c r="M118" s="19">
        <f t="shared" si="38"/>
        <v>1.95</v>
      </c>
      <c r="N118" s="22">
        <v>2.4</v>
      </c>
      <c r="O118" s="20">
        <f t="shared" si="39"/>
        <v>36</v>
      </c>
      <c r="P118" s="20">
        <f t="shared" si="40"/>
        <v>44.4</v>
      </c>
      <c r="Q118" s="20">
        <f t="shared" si="41"/>
        <v>1.8</v>
      </c>
      <c r="R118" s="23">
        <v>2.2200000000000002</v>
      </c>
      <c r="S118" s="9"/>
    </row>
    <row r="119" spans="1:19" ht="24.75" customHeight="1">
      <c r="A119" s="173"/>
      <c r="B119" s="176"/>
      <c r="C119" s="28" t="s">
        <v>111</v>
      </c>
      <c r="D119" s="28"/>
      <c r="E119" s="29" t="s">
        <v>0</v>
      </c>
      <c r="F119" s="29">
        <v>4</v>
      </c>
      <c r="G119" s="17">
        <f t="shared" si="33"/>
        <v>361.96</v>
      </c>
      <c r="H119" s="17">
        <f t="shared" si="34"/>
        <v>445.2</v>
      </c>
      <c r="I119" s="17">
        <f t="shared" si="35"/>
        <v>90.49</v>
      </c>
      <c r="J119" s="33">
        <v>111.3</v>
      </c>
      <c r="K119" s="19">
        <f t="shared" si="36"/>
        <v>400</v>
      </c>
      <c r="L119" s="19">
        <f t="shared" si="37"/>
        <v>492</v>
      </c>
      <c r="M119" s="19">
        <f t="shared" si="38"/>
        <v>100</v>
      </c>
      <c r="N119" s="22">
        <v>123</v>
      </c>
      <c r="O119" s="20">
        <f t="shared" si="39"/>
        <v>305.68</v>
      </c>
      <c r="P119" s="20">
        <f t="shared" si="40"/>
        <v>376</v>
      </c>
      <c r="Q119" s="20">
        <f t="shared" si="41"/>
        <v>76.42</v>
      </c>
      <c r="R119" s="23">
        <v>94</v>
      </c>
      <c r="S119" s="9"/>
    </row>
    <row r="120" spans="1:19" ht="28.5" customHeight="1">
      <c r="A120" s="173"/>
      <c r="B120" s="176"/>
      <c r="C120" s="28" t="s">
        <v>112</v>
      </c>
      <c r="D120" s="28"/>
      <c r="E120" s="29" t="s">
        <v>0</v>
      </c>
      <c r="F120" s="29">
        <v>5</v>
      </c>
      <c r="G120" s="17">
        <f t="shared" si="33"/>
        <v>452.45</v>
      </c>
      <c r="H120" s="17">
        <f t="shared" si="34"/>
        <v>556.5</v>
      </c>
      <c r="I120" s="17">
        <f t="shared" si="35"/>
        <v>90.49</v>
      </c>
      <c r="J120" s="33">
        <v>111.3</v>
      </c>
      <c r="K120" s="19">
        <f t="shared" si="36"/>
        <v>500</v>
      </c>
      <c r="L120" s="19">
        <f t="shared" si="37"/>
        <v>615</v>
      </c>
      <c r="M120" s="19">
        <f t="shared" si="38"/>
        <v>100</v>
      </c>
      <c r="N120" s="22">
        <v>123</v>
      </c>
      <c r="O120" s="20">
        <f t="shared" si="39"/>
        <v>382.1</v>
      </c>
      <c r="P120" s="20">
        <f t="shared" si="40"/>
        <v>470</v>
      </c>
      <c r="Q120" s="20">
        <f t="shared" si="41"/>
        <v>76.42</v>
      </c>
      <c r="R120" s="23">
        <v>94</v>
      </c>
      <c r="S120" s="9"/>
    </row>
    <row r="121" spans="1:19" ht="14.25" customHeight="1">
      <c r="A121" s="173"/>
      <c r="B121" s="176"/>
      <c r="C121" s="55" t="s">
        <v>113</v>
      </c>
      <c r="D121" s="55"/>
      <c r="E121" s="29" t="s">
        <v>68</v>
      </c>
      <c r="F121" s="29">
        <v>200</v>
      </c>
      <c r="G121" s="17">
        <f t="shared" si="33"/>
        <v>62</v>
      </c>
      <c r="H121" s="17">
        <f t="shared" si="34"/>
        <v>76</v>
      </c>
      <c r="I121" s="17">
        <f t="shared" si="35"/>
        <v>0.31</v>
      </c>
      <c r="J121" s="33">
        <v>0.38</v>
      </c>
      <c r="K121" s="19">
        <f t="shared" si="36"/>
        <v>36</v>
      </c>
      <c r="L121" s="19">
        <f t="shared" si="37"/>
        <v>44</v>
      </c>
      <c r="M121" s="19">
        <f t="shared" si="38"/>
        <v>0.18</v>
      </c>
      <c r="N121" s="22">
        <v>0.22</v>
      </c>
      <c r="O121" s="20">
        <f t="shared" si="39"/>
        <v>92</v>
      </c>
      <c r="P121" s="20">
        <f t="shared" si="40"/>
        <v>112</v>
      </c>
      <c r="Q121" s="20">
        <f t="shared" si="41"/>
        <v>0.46</v>
      </c>
      <c r="R121" s="23">
        <v>0.56000000000000005</v>
      </c>
      <c r="S121" s="9"/>
    </row>
    <row r="122" spans="1:19" ht="14.25" customHeight="1">
      <c r="A122" s="173"/>
      <c r="B122" s="176"/>
      <c r="C122" s="55" t="s">
        <v>114</v>
      </c>
      <c r="D122" s="55"/>
      <c r="E122" s="29" t="s">
        <v>68</v>
      </c>
      <c r="F122" s="29">
        <v>200</v>
      </c>
      <c r="G122" s="17">
        <f t="shared" si="33"/>
        <v>106</v>
      </c>
      <c r="H122" s="17">
        <f t="shared" si="34"/>
        <v>130</v>
      </c>
      <c r="I122" s="17">
        <f t="shared" si="35"/>
        <v>0.53</v>
      </c>
      <c r="J122" s="33">
        <v>0.65</v>
      </c>
      <c r="K122" s="19">
        <f t="shared" si="36"/>
        <v>144</v>
      </c>
      <c r="L122" s="19">
        <f t="shared" si="37"/>
        <v>178</v>
      </c>
      <c r="M122" s="19">
        <f t="shared" si="38"/>
        <v>0.72</v>
      </c>
      <c r="N122" s="22">
        <v>0.89</v>
      </c>
      <c r="O122" s="20">
        <f t="shared" si="39"/>
        <v>116</v>
      </c>
      <c r="P122" s="20">
        <f t="shared" si="40"/>
        <v>142</v>
      </c>
      <c r="Q122" s="20">
        <f t="shared" si="41"/>
        <v>0.57999999999999996</v>
      </c>
      <c r="R122" s="23">
        <v>0.71</v>
      </c>
      <c r="S122" s="9"/>
    </row>
    <row r="123" spans="1:19" ht="14.25" customHeight="1">
      <c r="A123" s="173"/>
      <c r="B123" s="176"/>
      <c r="C123" s="55" t="s">
        <v>115</v>
      </c>
      <c r="D123" s="55"/>
      <c r="E123" s="29" t="s">
        <v>68</v>
      </c>
      <c r="F123" s="29">
        <v>200</v>
      </c>
      <c r="G123" s="17">
        <f t="shared" si="33"/>
        <v>62</v>
      </c>
      <c r="H123" s="17">
        <f t="shared" si="34"/>
        <v>76</v>
      </c>
      <c r="I123" s="17">
        <f t="shared" si="35"/>
        <v>0.31</v>
      </c>
      <c r="J123" s="33">
        <v>0.38</v>
      </c>
      <c r="K123" s="19">
        <f t="shared" si="36"/>
        <v>102</v>
      </c>
      <c r="L123" s="19">
        <f t="shared" si="37"/>
        <v>126</v>
      </c>
      <c r="M123" s="19">
        <f t="shared" si="38"/>
        <v>0.51</v>
      </c>
      <c r="N123" s="22">
        <v>0.63</v>
      </c>
      <c r="O123" s="20">
        <f t="shared" si="39"/>
        <v>160</v>
      </c>
      <c r="P123" s="20">
        <f t="shared" si="40"/>
        <v>198</v>
      </c>
      <c r="Q123" s="20">
        <f t="shared" si="41"/>
        <v>0.8</v>
      </c>
      <c r="R123" s="23">
        <v>0.99</v>
      </c>
      <c r="S123" s="9"/>
    </row>
    <row r="124" spans="1:19" ht="14.25" customHeight="1">
      <c r="A124" s="173"/>
      <c r="B124" s="176"/>
      <c r="C124" s="55" t="s">
        <v>116</v>
      </c>
      <c r="D124" s="55"/>
      <c r="E124" s="29" t="s">
        <v>68</v>
      </c>
      <c r="F124" s="29">
        <v>200</v>
      </c>
      <c r="G124" s="17">
        <f t="shared" si="33"/>
        <v>106</v>
      </c>
      <c r="H124" s="17">
        <f t="shared" si="34"/>
        <v>130</v>
      </c>
      <c r="I124" s="17">
        <f t="shared" si="35"/>
        <v>0.53</v>
      </c>
      <c r="J124" s="33">
        <v>0.65</v>
      </c>
      <c r="K124" s="19">
        <f t="shared" si="36"/>
        <v>76</v>
      </c>
      <c r="L124" s="19">
        <f t="shared" si="37"/>
        <v>94</v>
      </c>
      <c r="M124" s="19">
        <f t="shared" si="38"/>
        <v>0.38</v>
      </c>
      <c r="N124" s="22">
        <v>0.47</v>
      </c>
      <c r="O124" s="20">
        <f t="shared" si="39"/>
        <v>132</v>
      </c>
      <c r="P124" s="20">
        <f t="shared" si="40"/>
        <v>162</v>
      </c>
      <c r="Q124" s="20">
        <f t="shared" si="41"/>
        <v>0.66</v>
      </c>
      <c r="R124" s="23">
        <v>0.81</v>
      </c>
      <c r="S124" s="9"/>
    </row>
    <row r="125" spans="1:19" ht="14.25" customHeight="1">
      <c r="A125" s="173"/>
      <c r="B125" s="176"/>
      <c r="C125" s="55" t="s">
        <v>117</v>
      </c>
      <c r="D125" s="55"/>
      <c r="E125" s="29" t="s">
        <v>141</v>
      </c>
      <c r="F125" s="54">
        <v>4</v>
      </c>
      <c r="G125" s="17">
        <f t="shared" si="33"/>
        <v>37.520000000000003</v>
      </c>
      <c r="H125" s="17">
        <f t="shared" si="34"/>
        <v>46.16</v>
      </c>
      <c r="I125" s="17">
        <f t="shared" si="35"/>
        <v>9.3800000000000008</v>
      </c>
      <c r="J125" s="33">
        <v>11.54</v>
      </c>
      <c r="K125" s="19">
        <f t="shared" si="36"/>
        <v>28.96</v>
      </c>
      <c r="L125" s="19">
        <f t="shared" si="37"/>
        <v>35.6</v>
      </c>
      <c r="M125" s="19">
        <f t="shared" si="38"/>
        <v>7.24</v>
      </c>
      <c r="N125" s="22">
        <v>8.9</v>
      </c>
      <c r="O125" s="20">
        <f t="shared" si="39"/>
        <v>20.48</v>
      </c>
      <c r="P125" s="20">
        <f t="shared" si="40"/>
        <v>25.2</v>
      </c>
      <c r="Q125" s="20">
        <f t="shared" si="41"/>
        <v>5.12</v>
      </c>
      <c r="R125" s="23">
        <v>6.3</v>
      </c>
      <c r="S125" s="9"/>
    </row>
    <row r="126" spans="1:19" ht="14.25" customHeight="1">
      <c r="A126" s="173"/>
      <c r="B126" s="176"/>
      <c r="C126" s="55" t="s">
        <v>118</v>
      </c>
      <c r="D126" s="55"/>
      <c r="E126" s="29" t="s">
        <v>141</v>
      </c>
      <c r="F126" s="54">
        <v>10</v>
      </c>
      <c r="G126" s="17">
        <f t="shared" si="33"/>
        <v>47.6</v>
      </c>
      <c r="H126" s="17">
        <f t="shared" si="34"/>
        <v>58.5</v>
      </c>
      <c r="I126" s="17">
        <f t="shared" si="35"/>
        <v>4.76</v>
      </c>
      <c r="J126" s="33">
        <v>5.85</v>
      </c>
      <c r="K126" s="19">
        <f t="shared" si="36"/>
        <v>33.299999999999997</v>
      </c>
      <c r="L126" s="19">
        <f t="shared" si="37"/>
        <v>41</v>
      </c>
      <c r="M126" s="19">
        <f t="shared" si="38"/>
        <v>3.33</v>
      </c>
      <c r="N126" s="22">
        <v>4.0999999999999996</v>
      </c>
      <c r="O126" s="20">
        <f t="shared" si="39"/>
        <v>51.8</v>
      </c>
      <c r="P126" s="20">
        <f t="shared" si="40"/>
        <v>63.7</v>
      </c>
      <c r="Q126" s="20">
        <f t="shared" si="41"/>
        <v>5.18</v>
      </c>
      <c r="R126" s="23">
        <v>6.37</v>
      </c>
      <c r="S126" s="9"/>
    </row>
    <row r="127" spans="1:19" ht="14.25" customHeight="1">
      <c r="A127" s="173"/>
      <c r="B127" s="176"/>
      <c r="C127" s="55" t="s">
        <v>67</v>
      </c>
      <c r="D127" s="55"/>
      <c r="E127" s="29" t="s">
        <v>141</v>
      </c>
      <c r="F127" s="54">
        <v>4</v>
      </c>
      <c r="G127" s="17">
        <f t="shared" si="33"/>
        <v>10.52</v>
      </c>
      <c r="H127" s="17">
        <f t="shared" si="34"/>
        <v>12.92</v>
      </c>
      <c r="I127" s="17">
        <f t="shared" si="35"/>
        <v>2.63</v>
      </c>
      <c r="J127" s="33">
        <v>3.23</v>
      </c>
      <c r="K127" s="19">
        <f t="shared" si="36"/>
        <v>9.7200000000000006</v>
      </c>
      <c r="L127" s="19">
        <f t="shared" si="37"/>
        <v>11.96</v>
      </c>
      <c r="M127" s="19">
        <f t="shared" si="38"/>
        <v>2.4300000000000002</v>
      </c>
      <c r="N127" s="22">
        <v>2.99</v>
      </c>
      <c r="O127" s="20">
        <f t="shared" si="39"/>
        <v>15.92</v>
      </c>
      <c r="P127" s="20">
        <f t="shared" si="40"/>
        <v>19.559999999999999</v>
      </c>
      <c r="Q127" s="20">
        <f t="shared" si="41"/>
        <v>3.98</v>
      </c>
      <c r="R127" s="23">
        <v>4.8899999999999997</v>
      </c>
      <c r="S127" s="9"/>
    </row>
    <row r="128" spans="1:19" ht="16.5" customHeight="1">
      <c r="A128" s="173"/>
      <c r="B128" s="176"/>
      <c r="C128" s="55" t="s">
        <v>66</v>
      </c>
      <c r="D128" s="55"/>
      <c r="E128" s="29" t="s">
        <v>0</v>
      </c>
      <c r="F128" s="54">
        <v>20</v>
      </c>
      <c r="G128" s="17">
        <f t="shared" si="33"/>
        <v>1.6</v>
      </c>
      <c r="H128" s="17">
        <f t="shared" si="34"/>
        <v>2</v>
      </c>
      <c r="I128" s="17">
        <f t="shared" si="35"/>
        <v>0.08</v>
      </c>
      <c r="J128" s="33">
        <v>0.1</v>
      </c>
      <c r="K128" s="19">
        <f t="shared" si="36"/>
        <v>4.8</v>
      </c>
      <c r="L128" s="19">
        <f t="shared" si="37"/>
        <v>5.8</v>
      </c>
      <c r="M128" s="19">
        <f t="shared" si="38"/>
        <v>0.24</v>
      </c>
      <c r="N128" s="22">
        <v>0.28999999999999998</v>
      </c>
      <c r="O128" s="20">
        <f t="shared" si="39"/>
        <v>9.8000000000000007</v>
      </c>
      <c r="P128" s="20">
        <f t="shared" si="40"/>
        <v>12</v>
      </c>
      <c r="Q128" s="20">
        <f t="shared" si="41"/>
        <v>0.49</v>
      </c>
      <c r="R128" s="23">
        <v>0.6</v>
      </c>
      <c r="S128" s="9"/>
    </row>
    <row r="129" spans="1:19" ht="14.25" customHeight="1">
      <c r="A129" s="174"/>
      <c r="B129" s="177"/>
      <c r="C129" s="28" t="s">
        <v>65</v>
      </c>
      <c r="D129" s="28"/>
      <c r="E129" s="29" t="s">
        <v>0</v>
      </c>
      <c r="F129" s="29">
        <v>20</v>
      </c>
      <c r="G129" s="17">
        <f t="shared" si="33"/>
        <v>5.8</v>
      </c>
      <c r="H129" s="17">
        <f t="shared" si="34"/>
        <v>7.2</v>
      </c>
      <c r="I129" s="17">
        <f t="shared" si="35"/>
        <v>0.28999999999999998</v>
      </c>
      <c r="J129" s="34">
        <v>0.36</v>
      </c>
      <c r="K129" s="19">
        <f t="shared" si="36"/>
        <v>14.4</v>
      </c>
      <c r="L129" s="19">
        <f t="shared" si="37"/>
        <v>17.8</v>
      </c>
      <c r="M129" s="19">
        <f t="shared" si="38"/>
        <v>0.72</v>
      </c>
      <c r="N129" s="22">
        <v>0.89</v>
      </c>
      <c r="O129" s="20">
        <f t="shared" si="39"/>
        <v>3.6</v>
      </c>
      <c r="P129" s="20">
        <f t="shared" si="40"/>
        <v>4.4000000000000004</v>
      </c>
      <c r="Q129" s="20">
        <f t="shared" si="41"/>
        <v>0.18</v>
      </c>
      <c r="R129" s="23">
        <v>0.22</v>
      </c>
      <c r="S129" s="9"/>
    </row>
    <row r="130" spans="1:19" ht="14.25" customHeight="1">
      <c r="A130" s="145"/>
      <c r="B130" s="146"/>
      <c r="C130" s="146"/>
      <c r="D130" s="146"/>
      <c r="E130" s="146"/>
      <c r="F130" s="147"/>
      <c r="G130" s="49">
        <f>SUM(G104:G129)</f>
        <v>3560.72</v>
      </c>
      <c r="H130" s="49">
        <f>SUM(H104:H129)</f>
        <v>4378.5200000000004</v>
      </c>
      <c r="I130" s="49"/>
      <c r="J130" s="94"/>
      <c r="K130" s="50">
        <f>SUM(K104:K129)</f>
        <v>3552.3</v>
      </c>
      <c r="L130" s="50">
        <f>SUM(L104:L129)</f>
        <v>4371.1499999999996</v>
      </c>
      <c r="M130" s="50"/>
      <c r="N130" s="92"/>
      <c r="O130" s="50">
        <f>SUM(O104:O129)</f>
        <v>3682.81</v>
      </c>
      <c r="P130" s="50">
        <f>SUM(P104:P129)</f>
        <v>4529.05</v>
      </c>
      <c r="Q130" s="50"/>
      <c r="R130" s="92"/>
      <c r="S130" s="93"/>
    </row>
    <row r="131" spans="1:19" ht="103.5" customHeight="1">
      <c r="A131" s="178">
        <v>5</v>
      </c>
      <c r="B131" s="78" t="s">
        <v>13</v>
      </c>
      <c r="C131" s="79" t="s">
        <v>12</v>
      </c>
      <c r="D131" s="79"/>
      <c r="E131" s="80" t="s">
        <v>0</v>
      </c>
      <c r="F131" s="80">
        <v>1</v>
      </c>
      <c r="G131" s="17">
        <f t="shared" si="33"/>
        <v>3081.3</v>
      </c>
      <c r="H131" s="17">
        <f t="shared" si="34"/>
        <v>3790</v>
      </c>
      <c r="I131" s="17">
        <f t="shared" si="35"/>
        <v>3081.3</v>
      </c>
      <c r="J131" s="24">
        <v>3790</v>
      </c>
      <c r="K131" s="19">
        <f t="shared" si="36"/>
        <v>3235.77</v>
      </c>
      <c r="L131" s="19">
        <f t="shared" si="37"/>
        <v>3980</v>
      </c>
      <c r="M131" s="19">
        <f t="shared" si="38"/>
        <v>3235.77</v>
      </c>
      <c r="N131" s="25">
        <v>3980</v>
      </c>
      <c r="O131" s="20">
        <f t="shared" si="39"/>
        <v>3355.28</v>
      </c>
      <c r="P131" s="20">
        <f t="shared" si="40"/>
        <v>4127</v>
      </c>
      <c r="Q131" s="20">
        <f t="shared" si="41"/>
        <v>3355.28</v>
      </c>
      <c r="R131" s="26">
        <v>4127</v>
      </c>
      <c r="S131" s="27"/>
    </row>
    <row r="132" spans="1:19" ht="231" customHeight="1">
      <c r="A132" s="179"/>
      <c r="B132" s="81" t="s">
        <v>128</v>
      </c>
      <c r="C132" s="82" t="s">
        <v>88</v>
      </c>
      <c r="D132" s="82"/>
      <c r="E132" s="83" t="s">
        <v>0</v>
      </c>
      <c r="F132" s="83">
        <v>1</v>
      </c>
      <c r="G132" s="17">
        <f t="shared" si="33"/>
        <v>2845.53</v>
      </c>
      <c r="H132" s="17">
        <f t="shared" si="34"/>
        <v>3500</v>
      </c>
      <c r="I132" s="17">
        <f t="shared" si="35"/>
        <v>2845.53</v>
      </c>
      <c r="J132" s="24">
        <v>3500</v>
      </c>
      <c r="K132" s="19">
        <f t="shared" si="36"/>
        <v>1858.54</v>
      </c>
      <c r="L132" s="19">
        <f t="shared" si="37"/>
        <v>2286</v>
      </c>
      <c r="M132" s="19">
        <f t="shared" si="38"/>
        <v>1858.54</v>
      </c>
      <c r="N132" s="25">
        <v>2286</v>
      </c>
      <c r="O132" s="20">
        <f t="shared" si="39"/>
        <v>2952.03</v>
      </c>
      <c r="P132" s="20">
        <f t="shared" si="40"/>
        <v>3631</v>
      </c>
      <c r="Q132" s="20">
        <f t="shared" si="41"/>
        <v>2952.03</v>
      </c>
      <c r="R132" s="26">
        <v>3631</v>
      </c>
      <c r="S132" s="27"/>
    </row>
    <row r="133" spans="1:19" ht="368.25" customHeight="1">
      <c r="A133" s="179"/>
      <c r="B133" s="81" t="s">
        <v>6</v>
      </c>
      <c r="C133" s="82" t="s">
        <v>89</v>
      </c>
      <c r="D133" s="82"/>
      <c r="E133" s="80" t="s">
        <v>0</v>
      </c>
      <c r="F133" s="80">
        <v>1</v>
      </c>
      <c r="G133" s="17">
        <f t="shared" si="33"/>
        <v>9186.99</v>
      </c>
      <c r="H133" s="17">
        <f t="shared" si="34"/>
        <v>11300</v>
      </c>
      <c r="I133" s="17">
        <f t="shared" si="35"/>
        <v>9186.99</v>
      </c>
      <c r="J133" s="24">
        <v>11300</v>
      </c>
      <c r="K133" s="19">
        <f t="shared" si="36"/>
        <v>9774.39</v>
      </c>
      <c r="L133" s="19">
        <f t="shared" si="37"/>
        <v>12022.5</v>
      </c>
      <c r="M133" s="19">
        <f t="shared" si="38"/>
        <v>9774.39</v>
      </c>
      <c r="N133" s="25">
        <v>12022.5</v>
      </c>
      <c r="O133" s="20">
        <f t="shared" si="39"/>
        <v>8950</v>
      </c>
      <c r="P133" s="20">
        <f t="shared" si="40"/>
        <v>11008.5</v>
      </c>
      <c r="Q133" s="20">
        <f t="shared" si="41"/>
        <v>8950</v>
      </c>
      <c r="R133" s="26">
        <v>11008.5</v>
      </c>
      <c r="S133" s="27"/>
    </row>
    <row r="134" spans="1:19" ht="68.25" customHeight="1">
      <c r="A134" s="179"/>
      <c r="B134" s="81" t="s">
        <v>5</v>
      </c>
      <c r="C134" s="82" t="s">
        <v>4</v>
      </c>
      <c r="D134" s="82"/>
      <c r="E134" s="83" t="s">
        <v>0</v>
      </c>
      <c r="F134" s="83">
        <v>1</v>
      </c>
      <c r="G134" s="17">
        <f t="shared" si="33"/>
        <v>5609.76</v>
      </c>
      <c r="H134" s="17">
        <f t="shared" si="34"/>
        <v>6900</v>
      </c>
      <c r="I134" s="17">
        <f t="shared" si="35"/>
        <v>5609.76</v>
      </c>
      <c r="J134" s="24">
        <v>6900</v>
      </c>
      <c r="K134" s="19">
        <f t="shared" si="36"/>
        <v>4065.04</v>
      </c>
      <c r="L134" s="19">
        <f t="shared" si="37"/>
        <v>5000</v>
      </c>
      <c r="M134" s="19">
        <f t="shared" si="38"/>
        <v>4065.04</v>
      </c>
      <c r="N134" s="25">
        <v>5000</v>
      </c>
      <c r="O134" s="20">
        <f t="shared" si="39"/>
        <v>5276.42</v>
      </c>
      <c r="P134" s="20">
        <f t="shared" si="40"/>
        <v>6490</v>
      </c>
      <c r="Q134" s="20">
        <f t="shared" si="41"/>
        <v>5276.42</v>
      </c>
      <c r="R134" s="26">
        <v>6490</v>
      </c>
      <c r="S134" s="27"/>
    </row>
    <row r="135" spans="1:19" ht="78" customHeight="1">
      <c r="A135" s="179"/>
      <c r="B135" s="81" t="s">
        <v>1</v>
      </c>
      <c r="C135" s="82" t="s">
        <v>147</v>
      </c>
      <c r="D135" s="82"/>
      <c r="E135" s="83" t="s">
        <v>0</v>
      </c>
      <c r="F135" s="83">
        <v>1</v>
      </c>
      <c r="G135" s="17">
        <f t="shared" si="33"/>
        <v>5828.46</v>
      </c>
      <c r="H135" s="17">
        <f t="shared" si="34"/>
        <v>7169.01</v>
      </c>
      <c r="I135" s="17">
        <f t="shared" si="35"/>
        <v>5828.46</v>
      </c>
      <c r="J135" s="24">
        <v>7169.01</v>
      </c>
      <c r="K135" s="19">
        <f t="shared" si="36"/>
        <v>6456.08</v>
      </c>
      <c r="L135" s="19">
        <f t="shared" si="37"/>
        <v>7940.98</v>
      </c>
      <c r="M135" s="19">
        <f t="shared" si="38"/>
        <v>6456.08</v>
      </c>
      <c r="N135" s="25">
        <v>7940.98</v>
      </c>
      <c r="O135" s="20">
        <f t="shared" si="39"/>
        <v>3543.07</v>
      </c>
      <c r="P135" s="20">
        <f t="shared" si="40"/>
        <v>4357.9799999999996</v>
      </c>
      <c r="Q135" s="20">
        <f t="shared" si="41"/>
        <v>3543.07</v>
      </c>
      <c r="R135" s="26">
        <v>4357.9799999999996</v>
      </c>
      <c r="S135" s="27"/>
    </row>
    <row r="136" spans="1:19" ht="54.75" customHeight="1">
      <c r="A136" s="180"/>
      <c r="B136" s="78" t="s">
        <v>139</v>
      </c>
      <c r="C136" s="79" t="s">
        <v>148</v>
      </c>
      <c r="D136" s="83" t="s">
        <v>0</v>
      </c>
      <c r="E136" s="83">
        <v>2</v>
      </c>
      <c r="F136" s="84"/>
      <c r="G136" s="87">
        <v>487.8</v>
      </c>
      <c r="H136" s="17">
        <v>600</v>
      </c>
      <c r="I136" s="17">
        <v>243.9</v>
      </c>
      <c r="J136" s="85">
        <v>300</v>
      </c>
      <c r="K136" s="19">
        <v>486.18</v>
      </c>
      <c r="L136" s="19">
        <v>598</v>
      </c>
      <c r="M136" s="19">
        <v>243.09</v>
      </c>
      <c r="N136" s="25">
        <v>299</v>
      </c>
      <c r="O136" s="20">
        <v>452.03</v>
      </c>
      <c r="P136" s="20">
        <v>556</v>
      </c>
      <c r="Q136" s="20">
        <v>226.02</v>
      </c>
      <c r="R136" s="26">
        <v>278</v>
      </c>
      <c r="S136" s="86"/>
    </row>
    <row r="137" spans="1:19" ht="54.75" customHeight="1">
      <c r="A137" s="145"/>
      <c r="B137" s="146"/>
      <c r="C137" s="146"/>
      <c r="D137" s="146"/>
      <c r="E137" s="146"/>
      <c r="F137" s="147"/>
      <c r="G137" s="95">
        <f>SUM(G131:G136)</f>
        <v>27039.84</v>
      </c>
      <c r="H137" s="49">
        <f>SUM(H131:H136)</f>
        <v>33259.01</v>
      </c>
      <c r="I137" s="49"/>
      <c r="J137" s="96"/>
      <c r="K137" s="50">
        <f>SUM(K131:K136)</f>
        <v>25876</v>
      </c>
      <c r="L137" s="50">
        <f>SUM(L131:L136)</f>
        <v>31827.48</v>
      </c>
      <c r="M137" s="50"/>
      <c r="N137" s="88"/>
      <c r="O137" s="50">
        <f>SUM(O131:O136)</f>
        <v>24528.83</v>
      </c>
      <c r="P137" s="50">
        <f>SUM(P131:P136)</f>
        <v>30170.48</v>
      </c>
      <c r="Q137" s="50"/>
      <c r="R137" s="88"/>
      <c r="S137" s="97"/>
    </row>
    <row r="138" spans="1:19" ht="180">
      <c r="A138" s="56" t="s">
        <v>190</v>
      </c>
      <c r="B138" s="46" t="s">
        <v>16</v>
      </c>
      <c r="C138" s="30" t="s">
        <v>90</v>
      </c>
      <c r="D138" s="30"/>
      <c r="E138" s="47" t="s">
        <v>0</v>
      </c>
      <c r="F138" s="47">
        <v>3</v>
      </c>
      <c r="G138" s="17">
        <f t="shared" si="15"/>
        <v>6097.56</v>
      </c>
      <c r="H138" s="17">
        <f t="shared" si="16"/>
        <v>7500</v>
      </c>
      <c r="I138" s="17">
        <f t="shared" si="17"/>
        <v>2032.52</v>
      </c>
      <c r="J138" s="21">
        <v>2500</v>
      </c>
      <c r="K138" s="19">
        <f t="shared" si="18"/>
        <v>7848</v>
      </c>
      <c r="L138" s="19">
        <f t="shared" si="19"/>
        <v>9653.0400000000009</v>
      </c>
      <c r="M138" s="19">
        <f t="shared" si="20"/>
        <v>2616</v>
      </c>
      <c r="N138" s="22">
        <v>3217.68</v>
      </c>
      <c r="O138" s="20">
        <f t="shared" si="21"/>
        <v>14700</v>
      </c>
      <c r="P138" s="20">
        <f t="shared" si="22"/>
        <v>18081</v>
      </c>
      <c r="Q138" s="20">
        <f t="shared" si="23"/>
        <v>4900</v>
      </c>
      <c r="R138" s="23">
        <v>6027</v>
      </c>
      <c r="S138" s="9"/>
    </row>
    <row r="139" spans="1:19" ht="15">
      <c r="A139" s="151"/>
      <c r="B139" s="152"/>
      <c r="C139" s="152"/>
      <c r="D139" s="152"/>
      <c r="E139" s="152"/>
      <c r="F139" s="153"/>
      <c r="G139" s="49">
        <f>SUM(G138)</f>
        <v>6097.56</v>
      </c>
      <c r="H139" s="49">
        <f>SUM(H138)</f>
        <v>7500</v>
      </c>
      <c r="I139" s="17"/>
      <c r="J139" s="21"/>
      <c r="K139" s="50">
        <f>SUM(K138)</f>
        <v>7848</v>
      </c>
      <c r="L139" s="50">
        <f>SUM(L138)</f>
        <v>9653.0400000000009</v>
      </c>
      <c r="M139" s="19"/>
      <c r="N139" s="22"/>
      <c r="O139" s="50">
        <f>SUM(O138)</f>
        <v>14700</v>
      </c>
      <c r="P139" s="50">
        <f>SUM(P138)</f>
        <v>18081</v>
      </c>
      <c r="Q139" s="20"/>
      <c r="R139" s="23"/>
      <c r="S139" s="9"/>
    </row>
    <row r="140" spans="1:19">
      <c r="G140" s="58"/>
      <c r="H140" s="58" t="e">
        <f>#REF!+#REF!+H139+#REF!+#REF!+#REF!+#REF!+#REF!+#REF!+#REF!+#REF!+#REF!+#REF!+#REF!+#REF!+#REF!</f>
        <v>#REF!</v>
      </c>
      <c r="I140" s="38"/>
      <c r="J140" s="38"/>
      <c r="K140" s="59" t="e">
        <f>#REF!+#REF!+K139+#REF!+#REF!+#REF!+#REF!+#REF!+#REF!+#REF!+#REF!+#REF!+#REF!+#REF!+#REF!+#REF!</f>
        <v>#REF!</v>
      </c>
      <c r="L140" s="59" t="e">
        <f>#REF!+#REF!+L139+#REF!+#REF!+#REF!+#REF!+#REF!+#REF!+#REF!+#REF!+#REF!+#REF!+#REF!+#REF!+#REF!</f>
        <v>#REF!</v>
      </c>
      <c r="M140" s="38"/>
      <c r="N140" s="38"/>
      <c r="O140" s="60" t="e">
        <f>#REF!+#REF!+O139+#REF!+#REF!+#REF!+#REF!+#REF!+#REF!+#REF!+#REF!+#REF!+#REF!+#REF!+#REF!+#REF!</f>
        <v>#REF!</v>
      </c>
      <c r="P140" s="60" t="e">
        <f>#REF!+#REF!+P139+#REF!+#REF!+#REF!+#REF!+#REF!+#REF!+#REF!+#REF!+#REF!+#REF!+#REF!+#REF!+#REF!</f>
        <v>#REF!</v>
      </c>
    </row>
  </sheetData>
  <mergeCells count="29">
    <mergeCell ref="S11:S12"/>
    <mergeCell ref="B25:B27"/>
    <mergeCell ref="B30:B81"/>
    <mergeCell ref="A30:A94"/>
    <mergeCell ref="A29:F29"/>
    <mergeCell ref="B96:B102"/>
    <mergeCell ref="A104:A129"/>
    <mergeCell ref="B104:B129"/>
    <mergeCell ref="A131:A136"/>
    <mergeCell ref="A5:A28"/>
    <mergeCell ref="A95:F95"/>
    <mergeCell ref="A103:F103"/>
    <mergeCell ref="A130:F130"/>
    <mergeCell ref="A137:F137"/>
    <mergeCell ref="O3:R3"/>
    <mergeCell ref="B15:B23"/>
    <mergeCell ref="C21:C23"/>
    <mergeCell ref="A139:F139"/>
    <mergeCell ref="G3:J3"/>
    <mergeCell ref="C15:C18"/>
    <mergeCell ref="C19:C20"/>
    <mergeCell ref="K3:N3"/>
    <mergeCell ref="B9:B10"/>
    <mergeCell ref="B11:B13"/>
    <mergeCell ref="C11:C12"/>
    <mergeCell ref="E11:E12"/>
    <mergeCell ref="F11:F12"/>
    <mergeCell ref="B82:B94"/>
    <mergeCell ref="A96:A102"/>
  </mergeCells>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sqref="A1:I12"/>
    </sheetView>
  </sheetViews>
  <sheetFormatPr defaultRowHeight="14.25"/>
  <cols>
    <col min="1" max="1" width="17.5" customWidth="1"/>
    <col min="2" max="2" width="10.625" customWidth="1"/>
    <col min="3" max="3" width="11.875" customWidth="1"/>
    <col min="4" max="4" width="11" customWidth="1"/>
    <col min="5" max="5" width="10.75" customWidth="1"/>
    <col min="6" max="6" width="10.125" customWidth="1"/>
    <col min="7" max="7" width="11" customWidth="1"/>
    <col min="8" max="8" width="10.5" customWidth="1"/>
    <col min="9" max="9" width="10.875" customWidth="1"/>
  </cols>
  <sheetData>
    <row r="1" spans="1:9" ht="84.75" customHeight="1">
      <c r="B1" s="129" t="s">
        <v>175</v>
      </c>
      <c r="C1" s="129"/>
      <c r="D1" s="129"/>
      <c r="E1" s="129"/>
      <c r="F1" s="129"/>
      <c r="G1" s="129"/>
      <c r="H1" s="129"/>
      <c r="I1" s="129"/>
    </row>
    <row r="2" spans="1:9">
      <c r="B2" s="130" t="s">
        <v>176</v>
      </c>
      <c r="C2" s="130"/>
      <c r="D2" s="130"/>
      <c r="E2" s="130"/>
      <c r="F2" s="130"/>
      <c r="G2" s="130"/>
      <c r="H2" s="130"/>
      <c r="I2" s="130"/>
    </row>
    <row r="3" spans="1:9">
      <c r="B3" s="192" t="s">
        <v>200</v>
      </c>
      <c r="C3" s="192"/>
      <c r="D3" s="192"/>
      <c r="E3" s="192"/>
      <c r="F3" s="192"/>
      <c r="G3" s="192"/>
      <c r="H3" s="192"/>
      <c r="I3" s="192"/>
    </row>
    <row r="4" spans="1:9">
      <c r="A4" s="193" t="s">
        <v>177</v>
      </c>
      <c r="B4" s="195" t="s">
        <v>178</v>
      </c>
      <c r="C4" s="196"/>
      <c r="D4" s="197" t="s">
        <v>179</v>
      </c>
      <c r="E4" s="197"/>
      <c r="F4" s="197" t="s">
        <v>180</v>
      </c>
      <c r="G4" s="195"/>
      <c r="H4" s="197" t="s">
        <v>181</v>
      </c>
      <c r="I4" s="197"/>
    </row>
    <row r="5" spans="1:9" ht="22.5">
      <c r="A5" s="194"/>
      <c r="B5" s="39" t="s">
        <v>182</v>
      </c>
      <c r="C5" s="39" t="s">
        <v>73</v>
      </c>
      <c r="D5" s="39" t="s">
        <v>182</v>
      </c>
      <c r="E5" s="39" t="s">
        <v>73</v>
      </c>
      <c r="F5" s="39" t="s">
        <v>182</v>
      </c>
      <c r="G5" s="40" t="s">
        <v>73</v>
      </c>
      <c r="H5" s="70" t="s">
        <v>182</v>
      </c>
      <c r="I5" s="70" t="s">
        <v>73</v>
      </c>
    </row>
    <row r="6" spans="1:9" ht="24" customHeight="1">
      <c r="A6" s="98" t="s">
        <v>194</v>
      </c>
      <c r="B6" s="43">
        <v>10665.37</v>
      </c>
      <c r="C6" s="43">
        <v>13118.4</v>
      </c>
      <c r="D6" s="43">
        <v>12137.59</v>
      </c>
      <c r="E6" s="43">
        <v>14929.23</v>
      </c>
      <c r="F6" s="43">
        <v>12255.36</v>
      </c>
      <c r="G6" s="43">
        <v>15074.09</v>
      </c>
      <c r="H6" s="41">
        <f>SUM(F6,D6,B6)/3</f>
        <v>11686.11</v>
      </c>
      <c r="I6" s="41">
        <f t="shared" ref="I6" si="0">SUM(G6,E6,C6)/3</f>
        <v>14373.91</v>
      </c>
    </row>
    <row r="7" spans="1:9" ht="24" customHeight="1">
      <c r="A7" s="98" t="s">
        <v>195</v>
      </c>
      <c r="B7" s="43">
        <v>2188.13</v>
      </c>
      <c r="C7" s="43">
        <v>2691.41</v>
      </c>
      <c r="D7" s="43">
        <v>2072.69</v>
      </c>
      <c r="E7" s="43">
        <v>2549.41</v>
      </c>
      <c r="F7" s="43">
        <v>2270.52</v>
      </c>
      <c r="G7" s="43">
        <v>2792.75</v>
      </c>
      <c r="H7" s="41">
        <f t="shared" ref="H7:H11" si="1">SUM(F7,D7,B7)/3</f>
        <v>2177.11</v>
      </c>
      <c r="I7" s="41">
        <f t="shared" ref="I7:I11" si="2">SUM(G7,E7,C7)/3</f>
        <v>2677.86</v>
      </c>
    </row>
    <row r="8" spans="1:9" ht="24" customHeight="1">
      <c r="A8" s="98" t="s">
        <v>196</v>
      </c>
      <c r="B8" s="43">
        <v>257.33999999999997</v>
      </c>
      <c r="C8" s="43">
        <v>316.52999999999997</v>
      </c>
      <c r="D8" s="43">
        <v>225.28</v>
      </c>
      <c r="E8" s="43">
        <v>277.10000000000002</v>
      </c>
      <c r="F8" s="43">
        <v>215.75</v>
      </c>
      <c r="G8" s="43">
        <v>265.37</v>
      </c>
      <c r="H8" s="41">
        <f t="shared" si="1"/>
        <v>232.79</v>
      </c>
      <c r="I8" s="41">
        <f t="shared" si="2"/>
        <v>286.33</v>
      </c>
    </row>
    <row r="9" spans="1:9" ht="24" customHeight="1">
      <c r="A9" s="98" t="s">
        <v>197</v>
      </c>
      <c r="B9" s="43">
        <v>3559.77</v>
      </c>
      <c r="C9" s="43">
        <v>4378.5200000000004</v>
      </c>
      <c r="D9" s="43">
        <v>3553.78</v>
      </c>
      <c r="E9" s="43">
        <v>4371.1499999999996</v>
      </c>
      <c r="F9" s="43">
        <v>3682.15</v>
      </c>
      <c r="G9" s="43">
        <v>4529.05</v>
      </c>
      <c r="H9" s="41">
        <f t="shared" si="1"/>
        <v>3598.57</v>
      </c>
      <c r="I9" s="41">
        <f t="shared" si="2"/>
        <v>4426.24</v>
      </c>
    </row>
    <row r="10" spans="1:9" ht="24" customHeight="1">
      <c r="A10" s="98" t="s">
        <v>198</v>
      </c>
      <c r="B10" s="99">
        <v>27039.84</v>
      </c>
      <c r="C10" s="43">
        <v>33259.01</v>
      </c>
      <c r="D10" s="43">
        <v>25876</v>
      </c>
      <c r="E10" s="43">
        <v>31827.48</v>
      </c>
      <c r="F10" s="43">
        <v>24528.84</v>
      </c>
      <c r="G10" s="43">
        <v>30170.48</v>
      </c>
      <c r="H10" s="41">
        <f t="shared" si="1"/>
        <v>25814.89</v>
      </c>
      <c r="I10" s="41">
        <f t="shared" si="2"/>
        <v>31752.32</v>
      </c>
    </row>
    <row r="11" spans="1:9" ht="24" customHeight="1">
      <c r="A11" s="98" t="s">
        <v>199</v>
      </c>
      <c r="B11" s="43">
        <v>6097.56</v>
      </c>
      <c r="C11" s="43">
        <v>7500</v>
      </c>
      <c r="D11" s="43">
        <v>7848</v>
      </c>
      <c r="E11" s="43">
        <v>9653.0400000000009</v>
      </c>
      <c r="F11" s="43">
        <v>14700</v>
      </c>
      <c r="G11" s="43">
        <v>18081</v>
      </c>
      <c r="H11" s="41">
        <f t="shared" si="1"/>
        <v>9548.52</v>
      </c>
      <c r="I11" s="41">
        <f t="shared" si="2"/>
        <v>11744.68</v>
      </c>
    </row>
    <row r="12" spans="1:9">
      <c r="A12" s="70" t="s">
        <v>183</v>
      </c>
      <c r="B12" s="42">
        <f t="shared" ref="B12:I12" si="3">SUM(B6:B11)</f>
        <v>49808.01</v>
      </c>
      <c r="C12" s="42">
        <f t="shared" si="3"/>
        <v>61263.87</v>
      </c>
      <c r="D12" s="42">
        <f t="shared" si="3"/>
        <v>51713.34</v>
      </c>
      <c r="E12" s="42">
        <f t="shared" si="3"/>
        <v>63607.41</v>
      </c>
      <c r="F12" s="42">
        <f t="shared" si="3"/>
        <v>57652.62</v>
      </c>
      <c r="G12" s="42">
        <f t="shared" si="3"/>
        <v>70912.740000000005</v>
      </c>
      <c r="H12" s="41">
        <f t="shared" si="3"/>
        <v>53057.99</v>
      </c>
      <c r="I12" s="41">
        <f t="shared" si="3"/>
        <v>65261.34</v>
      </c>
    </row>
  </sheetData>
  <mergeCells count="8">
    <mergeCell ref="B1:I1"/>
    <mergeCell ref="B2:I2"/>
    <mergeCell ref="B3:I3"/>
    <mergeCell ref="A4:A5"/>
    <mergeCell ref="B4:C4"/>
    <mergeCell ref="D4:E4"/>
    <mergeCell ref="F4:G4"/>
    <mergeCell ref="H4:I4"/>
  </mergeCells>
  <pageMargins left="0.7" right="0.7" top="0.75" bottom="0.75" header="0.3" footer="0.3"/>
  <pageSetup paperSize="9" orientation="landscape"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Załacznik nr 2.1</vt:lpstr>
      <vt:lpstr>szacowanie</vt:lpstr>
      <vt:lpstr>raport z szacownia</vt:lpstr>
    </vt:vector>
  </TitlesOfParts>
  <Company>XP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XPCORP</dc:creator>
  <cp:lastModifiedBy>Izabela Skorupska</cp:lastModifiedBy>
  <cp:lastPrinted>2014-03-05T09:27:13Z</cp:lastPrinted>
  <dcterms:created xsi:type="dcterms:W3CDTF">2014-02-09T10:34:45Z</dcterms:created>
  <dcterms:modified xsi:type="dcterms:W3CDTF">2014-04-25T06:34:21Z</dcterms:modified>
</cp:coreProperties>
</file>