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OTNISKA\Suwałki\01_PROJEKT BUDOWLANY 2015\11_OGRODZENIE\05_BETAFENCE\"/>
    </mc:Choice>
  </mc:AlternateContent>
  <bookViews>
    <workbookView xWindow="0" yWindow="0" windowWidth="28800" windowHeight="12435"/>
  </bookViews>
  <sheets>
    <sheet name="Arkusz1" sheetId="1" r:id="rId1"/>
    <sheet name="Arkusz2" sheetId="2" r:id="rId2"/>
    <sheet name="Arkusz3" sheetId="3" r:id="rId3"/>
  </sheets>
  <calcPr calcId="152511" iterateDelta="1E-4"/>
</workbook>
</file>

<file path=xl/calcChain.xml><?xml version="1.0" encoding="utf-8"?>
<calcChain xmlns="http://schemas.openxmlformats.org/spreadsheetml/2006/main">
  <c r="C18" i="1" l="1"/>
  <c r="C28" i="1" s="1"/>
  <c r="C30" i="1" s="1"/>
  <c r="H28" i="1"/>
  <c r="C36" i="1" s="1"/>
  <c r="E18" i="1"/>
  <c r="G18" i="1" s="1"/>
  <c r="E27" i="1"/>
  <c r="F27" i="1" s="1"/>
  <c r="E26" i="1"/>
  <c r="G26" i="1" s="1"/>
  <c r="E25" i="1"/>
  <c r="G25" i="1" s="1"/>
  <c r="E24" i="1"/>
  <c r="F24" i="1" s="1"/>
  <c r="E23" i="1"/>
  <c r="G23" i="1" s="1"/>
  <c r="E22" i="1"/>
  <c r="G22" i="1" s="1"/>
  <c r="E21" i="1"/>
  <c r="G21" i="1" s="1"/>
  <c r="E20" i="1"/>
  <c r="F20" i="1" s="1"/>
  <c r="E19" i="1"/>
  <c r="G19" i="1" s="1"/>
  <c r="E16" i="1"/>
  <c r="G16" i="1" s="1"/>
  <c r="E17" i="1"/>
  <c r="G17" i="1" s="1"/>
  <c r="E15" i="1"/>
  <c r="F15" i="1" s="1"/>
  <c r="E14" i="1"/>
  <c r="G14" i="1" s="1"/>
  <c r="E13" i="1"/>
  <c r="F13" i="1" s="1"/>
  <c r="E12" i="1"/>
  <c r="F12" i="1" s="1"/>
  <c r="E11" i="1"/>
  <c r="G11" i="1" s="1"/>
  <c r="E10" i="1"/>
  <c r="F10" i="1" s="1"/>
  <c r="E9" i="1"/>
  <c r="G9" i="1" s="1"/>
  <c r="E8" i="1"/>
  <c r="G8" i="1" s="1"/>
  <c r="E7" i="1"/>
  <c r="F7" i="1" s="1"/>
  <c r="F9" i="1"/>
  <c r="G7" i="1" l="1"/>
  <c r="C31" i="1"/>
  <c r="C32" i="1"/>
  <c r="G12" i="1"/>
  <c r="G15" i="1"/>
  <c r="E28" i="1"/>
  <c r="C33" i="1" s="1"/>
  <c r="G27" i="1"/>
  <c r="F23" i="1"/>
  <c r="F11" i="1"/>
  <c r="F26" i="1"/>
  <c r="F19" i="1"/>
  <c r="F22" i="1"/>
  <c r="G20" i="1"/>
  <c r="G24" i="1"/>
  <c r="F21" i="1"/>
  <c r="F25" i="1"/>
  <c r="F18" i="1"/>
  <c r="F16" i="1"/>
  <c r="F14" i="1"/>
  <c r="G13" i="1"/>
  <c r="F17" i="1"/>
  <c r="G10" i="1"/>
  <c r="F8" i="1"/>
  <c r="G28" i="1" l="1"/>
  <c r="C35" i="1" s="1"/>
  <c r="F28" i="1"/>
  <c r="C34" i="1" s="1"/>
</calcChain>
</file>

<file path=xl/sharedStrings.xml><?xml version="1.0" encoding="utf-8"?>
<sst xmlns="http://schemas.openxmlformats.org/spreadsheetml/2006/main" count="54" uniqueCount="46">
  <si>
    <t>Ogrodzenie</t>
  </si>
  <si>
    <t>Kotlarnia</t>
  </si>
  <si>
    <t>Projekt</t>
  </si>
  <si>
    <t>Obiekt</t>
  </si>
  <si>
    <t>Klient</t>
  </si>
  <si>
    <t>Lotnisko w Suwałkach</t>
  </si>
  <si>
    <t>LP</t>
  </si>
  <si>
    <t>Odcinek</t>
  </si>
  <si>
    <t>długość</t>
  </si>
  <si>
    <t>uwagi</t>
  </si>
  <si>
    <t>słup naciagowy</t>
  </si>
  <si>
    <t>słupy podporowe</t>
  </si>
  <si>
    <t>słupy pośrednie</t>
  </si>
  <si>
    <t>siatka</t>
  </si>
  <si>
    <t>RAPIDO SUPER</t>
  </si>
  <si>
    <t>bramy</t>
  </si>
  <si>
    <t>A-A1</t>
  </si>
  <si>
    <t>A1-B</t>
  </si>
  <si>
    <t>B-C</t>
  </si>
  <si>
    <t>C-D</t>
  </si>
  <si>
    <t>D-E</t>
  </si>
  <si>
    <t>E-F</t>
  </si>
  <si>
    <t>F-G</t>
  </si>
  <si>
    <t>G-H</t>
  </si>
  <si>
    <t>H-I</t>
  </si>
  <si>
    <t>I-J</t>
  </si>
  <si>
    <t>N-O</t>
  </si>
  <si>
    <t>O-P</t>
  </si>
  <si>
    <t>2 bramy 8m</t>
  </si>
  <si>
    <t>P-R</t>
  </si>
  <si>
    <t>R-S</t>
  </si>
  <si>
    <t>S-T</t>
  </si>
  <si>
    <t>T-U</t>
  </si>
  <si>
    <t>U-V</t>
  </si>
  <si>
    <t>V-W</t>
  </si>
  <si>
    <t>W-X</t>
  </si>
  <si>
    <t>X-Y</t>
  </si>
  <si>
    <t>Y-A</t>
  </si>
  <si>
    <t>razem</t>
  </si>
  <si>
    <t>ilość drutów</t>
  </si>
  <si>
    <t>RAPIDO</t>
  </si>
  <si>
    <t>szt</t>
  </si>
  <si>
    <t>bramy 8 m</t>
  </si>
  <si>
    <t>rolek 50m,</t>
  </si>
  <si>
    <t>słupy naciągowe co</t>
  </si>
  <si>
    <t>słupy pośrednie 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</si>
</sst>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b/>
      <sz val="12"/>
      <color theme="1"/>
      <name val="Czcionka tekstu podstawowego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4" fontId="0" fillId="0" borderId="0" xfId="0" applyNumberFormat="1"/>
    <xf numFmtId="0" fontId="0" fillId="0" borderId="1" xfId="0" applyBorder="1"/>
    <xf numFmtId="0" fontId="1" fillId="0" borderId="0" xfId="0" applyFont="1"/>
    <xf numFmtId="0" fontId="0" fillId="0" borderId="0" xfId="0" applyFill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Fill="1" applyBorder="1"/>
    <xf numFmtId="0" fontId="0" fillId="2" borderId="1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0" xfId="0" applyFont="1"/>
    <xf numFmtId="0" fontId="2" fillId="0" borderId="0" xfId="0" applyFont="1" applyBorder="1" applyAlignment="1">
      <alignment horizontal="right"/>
    </xf>
    <xf numFmtId="4" fontId="2" fillId="0" borderId="0" xfId="0" applyNumberFormat="1" applyFont="1" applyBorder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tabSelected="1" topLeftCell="A5" zoomScale="115" zoomScaleNormal="115" workbookViewId="0">
      <selection activeCell="K12" sqref="K12"/>
    </sheetView>
  </sheetViews>
  <sheetFormatPr defaultRowHeight="14.25"/>
  <cols>
    <col min="1" max="1" width="4.375" customWidth="1"/>
    <col min="2" max="2" width="14.875" bestFit="1" customWidth="1"/>
    <col min="4" max="4" width="12.125" customWidth="1"/>
    <col min="5" max="5" width="13.5" bestFit="1" customWidth="1"/>
    <col min="6" max="6" width="14.75" bestFit="1" customWidth="1"/>
    <col min="7" max="7" width="13.75" bestFit="1" customWidth="1"/>
    <col min="8" max="8" width="10.125" bestFit="1" customWidth="1"/>
  </cols>
  <sheetData>
    <row r="1" spans="1:8" ht="15">
      <c r="B1" t="s">
        <v>2</v>
      </c>
      <c r="C1" t="s">
        <v>5</v>
      </c>
      <c r="E1" s="3"/>
      <c r="F1" s="1"/>
      <c r="G1" t="s">
        <v>1</v>
      </c>
    </row>
    <row r="2" spans="1:8">
      <c r="B2" t="s">
        <v>3</v>
      </c>
      <c r="C2" t="s">
        <v>0</v>
      </c>
    </row>
    <row r="3" spans="1:8">
      <c r="B3" t="s">
        <v>4</v>
      </c>
    </row>
    <row r="4" spans="1:8">
      <c r="E4" t="s">
        <v>44</v>
      </c>
      <c r="G4" t="s">
        <v>45</v>
      </c>
    </row>
    <row r="5" spans="1:8">
      <c r="E5" s="6">
        <v>50</v>
      </c>
      <c r="G5" s="6">
        <v>5</v>
      </c>
    </row>
    <row r="6" spans="1:8">
      <c r="A6" s="2" t="s">
        <v>6</v>
      </c>
      <c r="B6" s="2" t="s">
        <v>7</v>
      </c>
      <c r="C6" s="2" t="s">
        <v>8</v>
      </c>
      <c r="D6" s="2" t="s">
        <v>9</v>
      </c>
      <c r="E6" s="5" t="s">
        <v>10</v>
      </c>
      <c r="F6" s="5" t="s">
        <v>11</v>
      </c>
      <c r="G6" s="5" t="s">
        <v>12</v>
      </c>
      <c r="H6" s="2" t="s">
        <v>15</v>
      </c>
    </row>
    <row r="7" spans="1:8">
      <c r="A7" s="2">
        <v>1</v>
      </c>
      <c r="B7" s="8" t="s">
        <v>16</v>
      </c>
      <c r="C7" s="2">
        <v>248</v>
      </c>
      <c r="D7" s="2"/>
      <c r="E7" s="5">
        <f>ROUNDUP(C7/$E$5,0)</f>
        <v>5</v>
      </c>
      <c r="F7" s="5">
        <f>E7*2</f>
        <v>10</v>
      </c>
      <c r="G7" s="5">
        <f>ROUNDUP(C7/$G$5,0)-E7</f>
        <v>45</v>
      </c>
      <c r="H7" s="2">
        <v>0</v>
      </c>
    </row>
    <row r="8" spans="1:8">
      <c r="A8" s="2">
        <v>2</v>
      </c>
      <c r="B8" s="8" t="s">
        <v>17</v>
      </c>
      <c r="C8" s="2">
        <v>620</v>
      </c>
      <c r="D8" s="2"/>
      <c r="E8" s="5">
        <f>ROUNDUP(C8/$E$5,0)</f>
        <v>13</v>
      </c>
      <c r="F8" s="5">
        <f>E8*2</f>
        <v>26</v>
      </c>
      <c r="G8" s="5">
        <f>ROUNDUP(C8/$G$5,0)-E8</f>
        <v>111</v>
      </c>
      <c r="H8" s="2"/>
    </row>
    <row r="9" spans="1:8">
      <c r="A9" s="2">
        <v>3</v>
      </c>
      <c r="B9" s="8" t="s">
        <v>18</v>
      </c>
      <c r="C9" s="2">
        <v>344</v>
      </c>
      <c r="D9" s="2"/>
      <c r="E9" s="5">
        <f>ROUNDUP(C9/$E$5,0)</f>
        <v>7</v>
      </c>
      <c r="F9" s="5">
        <f>E9*2</f>
        <v>14</v>
      </c>
      <c r="G9" s="5">
        <f>ROUNDUP(C9/$G$5,0)-E9</f>
        <v>62</v>
      </c>
      <c r="H9" s="2"/>
    </row>
    <row r="10" spans="1:8">
      <c r="A10" s="2">
        <v>4</v>
      </c>
      <c r="B10" s="8" t="s">
        <v>19</v>
      </c>
      <c r="C10" s="2">
        <v>221</v>
      </c>
      <c r="D10" s="2"/>
      <c r="E10" s="5">
        <f>ROUNDUP(C10/$E$5,0)</f>
        <v>5</v>
      </c>
      <c r="F10" s="5">
        <f>E10*2</f>
        <v>10</v>
      </c>
      <c r="G10" s="5">
        <f>ROUNDUP(C10/$G$5,0)-E10</f>
        <v>40</v>
      </c>
      <c r="H10" s="2"/>
    </row>
    <row r="11" spans="1:8">
      <c r="A11" s="2">
        <v>5</v>
      </c>
      <c r="B11" s="8" t="s">
        <v>20</v>
      </c>
      <c r="C11" s="2">
        <v>236</v>
      </c>
      <c r="D11" s="2"/>
      <c r="E11" s="5">
        <f t="shared" ref="E11:E17" si="0">ROUNDUP(C11/$E$5,0)</f>
        <v>5</v>
      </c>
      <c r="F11" s="5">
        <f t="shared" ref="F11:F27" si="1">E11*2</f>
        <v>10</v>
      </c>
      <c r="G11" s="5">
        <f t="shared" ref="G11:G18" si="2">ROUNDUP(C11/$G$5,0)-E11</f>
        <v>43</v>
      </c>
      <c r="H11" s="2"/>
    </row>
    <row r="12" spans="1:8">
      <c r="A12" s="2">
        <v>6</v>
      </c>
      <c r="B12" s="8" t="s">
        <v>21</v>
      </c>
      <c r="C12" s="2">
        <v>212</v>
      </c>
      <c r="D12" s="2"/>
      <c r="E12" s="5">
        <f t="shared" si="0"/>
        <v>5</v>
      </c>
      <c r="F12" s="5">
        <f t="shared" si="1"/>
        <v>10</v>
      </c>
      <c r="G12" s="5">
        <f t="shared" si="2"/>
        <v>38</v>
      </c>
      <c r="H12" s="2"/>
    </row>
    <row r="13" spans="1:8">
      <c r="A13" s="2">
        <v>7</v>
      </c>
      <c r="B13" s="8" t="s">
        <v>22</v>
      </c>
      <c r="C13" s="2">
        <v>84</v>
      </c>
      <c r="D13" s="2"/>
      <c r="E13" s="5">
        <f t="shared" si="0"/>
        <v>2</v>
      </c>
      <c r="F13" s="5">
        <f t="shared" si="1"/>
        <v>4</v>
      </c>
      <c r="G13" s="5">
        <f t="shared" si="2"/>
        <v>15</v>
      </c>
      <c r="H13" s="2"/>
    </row>
    <row r="14" spans="1:8">
      <c r="A14" s="2">
        <v>8</v>
      </c>
      <c r="B14" s="8" t="s">
        <v>23</v>
      </c>
      <c r="C14" s="2">
        <v>149</v>
      </c>
      <c r="D14" s="2"/>
      <c r="E14" s="5">
        <f t="shared" si="0"/>
        <v>3</v>
      </c>
      <c r="F14" s="5">
        <f t="shared" si="1"/>
        <v>6</v>
      </c>
      <c r="G14" s="5">
        <f t="shared" si="2"/>
        <v>27</v>
      </c>
      <c r="H14" s="2"/>
    </row>
    <row r="15" spans="1:8">
      <c r="A15" s="2">
        <v>9</v>
      </c>
      <c r="B15" s="8" t="s">
        <v>24</v>
      </c>
      <c r="C15" s="2">
        <v>63</v>
      </c>
      <c r="D15" s="2"/>
      <c r="E15" s="5">
        <f t="shared" si="0"/>
        <v>2</v>
      </c>
      <c r="F15" s="5">
        <f t="shared" si="1"/>
        <v>4</v>
      </c>
      <c r="G15" s="5">
        <f t="shared" si="2"/>
        <v>11</v>
      </c>
      <c r="H15" s="2"/>
    </row>
    <row r="16" spans="1:8">
      <c r="A16" s="2">
        <v>10</v>
      </c>
      <c r="B16" s="8" t="s">
        <v>25</v>
      </c>
      <c r="C16" s="2">
        <v>177</v>
      </c>
      <c r="D16" s="2"/>
      <c r="E16" s="9">
        <f>ROUNDUP(C16/$E$5,0)+1</f>
        <v>5</v>
      </c>
      <c r="F16" s="5">
        <f t="shared" si="1"/>
        <v>10</v>
      </c>
      <c r="G16" s="5">
        <f t="shared" si="2"/>
        <v>31</v>
      </c>
      <c r="H16" s="2"/>
    </row>
    <row r="17" spans="1:8">
      <c r="A17" s="2">
        <v>11</v>
      </c>
      <c r="B17" s="8" t="s">
        <v>26</v>
      </c>
      <c r="C17" s="2">
        <v>104</v>
      </c>
      <c r="D17" s="2"/>
      <c r="E17" s="5">
        <f t="shared" si="0"/>
        <v>3</v>
      </c>
      <c r="F17" s="5">
        <f t="shared" si="1"/>
        <v>6</v>
      </c>
      <c r="G17" s="5">
        <f t="shared" si="2"/>
        <v>18</v>
      </c>
      <c r="H17" s="2"/>
    </row>
    <row r="18" spans="1:8">
      <c r="A18" s="2">
        <v>12</v>
      </c>
      <c r="B18" s="8" t="s">
        <v>27</v>
      </c>
      <c r="C18" s="2">
        <f>1+197+19</f>
        <v>217</v>
      </c>
      <c r="D18" s="2" t="s">
        <v>28</v>
      </c>
      <c r="E18" s="9">
        <f>ROUNDUP(C18/$E$5,0)+3</f>
        <v>8</v>
      </c>
      <c r="F18" s="5">
        <f t="shared" si="1"/>
        <v>16</v>
      </c>
      <c r="G18" s="5">
        <f t="shared" si="2"/>
        <v>36</v>
      </c>
      <c r="H18" s="2">
        <v>2</v>
      </c>
    </row>
    <row r="19" spans="1:8">
      <c r="A19" s="2">
        <v>13</v>
      </c>
      <c r="B19" s="8" t="s">
        <v>29</v>
      </c>
      <c r="C19" s="2">
        <v>14</v>
      </c>
      <c r="D19" s="2"/>
      <c r="E19" s="5">
        <f t="shared" ref="E19:E26" si="3">ROUNDUP(C19/$E$5,0)</f>
        <v>1</v>
      </c>
      <c r="F19" s="5">
        <f t="shared" si="1"/>
        <v>2</v>
      </c>
      <c r="G19" s="5">
        <f t="shared" ref="G19:G27" si="4">ROUNDUP(C19/$G$5,0)-E19</f>
        <v>2</v>
      </c>
      <c r="H19" s="2"/>
    </row>
    <row r="20" spans="1:8">
      <c r="A20" s="2">
        <v>14</v>
      </c>
      <c r="B20" s="8" t="s">
        <v>30</v>
      </c>
      <c r="C20" s="2">
        <v>265</v>
      </c>
      <c r="D20" s="2"/>
      <c r="E20" s="5">
        <f t="shared" si="3"/>
        <v>6</v>
      </c>
      <c r="F20" s="5">
        <f t="shared" si="1"/>
        <v>12</v>
      </c>
      <c r="G20" s="5">
        <f t="shared" si="4"/>
        <v>47</v>
      </c>
      <c r="H20" s="2"/>
    </row>
    <row r="21" spans="1:8">
      <c r="A21" s="2">
        <v>15</v>
      </c>
      <c r="B21" s="8" t="s">
        <v>31</v>
      </c>
      <c r="C21" s="2">
        <v>271</v>
      </c>
      <c r="D21" s="2"/>
      <c r="E21" s="5">
        <f t="shared" si="3"/>
        <v>6</v>
      </c>
      <c r="F21" s="5">
        <f t="shared" si="1"/>
        <v>12</v>
      </c>
      <c r="G21" s="5">
        <f t="shared" si="4"/>
        <v>49</v>
      </c>
      <c r="H21" s="2"/>
    </row>
    <row r="22" spans="1:8">
      <c r="A22" s="2">
        <v>16</v>
      </c>
      <c r="B22" s="8" t="s">
        <v>32</v>
      </c>
      <c r="C22" s="2">
        <v>292</v>
      </c>
      <c r="D22" s="2"/>
      <c r="E22" s="5">
        <f t="shared" si="3"/>
        <v>6</v>
      </c>
      <c r="F22" s="5">
        <f t="shared" si="1"/>
        <v>12</v>
      </c>
      <c r="G22" s="5">
        <f t="shared" si="4"/>
        <v>53</v>
      </c>
      <c r="H22" s="2"/>
    </row>
    <row r="23" spans="1:8">
      <c r="A23" s="2">
        <v>17</v>
      </c>
      <c r="B23" s="8" t="s">
        <v>33</v>
      </c>
      <c r="C23" s="2">
        <v>270</v>
      </c>
      <c r="D23" s="2"/>
      <c r="E23" s="5">
        <f t="shared" si="3"/>
        <v>6</v>
      </c>
      <c r="F23" s="5">
        <f t="shared" si="1"/>
        <v>12</v>
      </c>
      <c r="G23" s="5">
        <f t="shared" si="4"/>
        <v>48</v>
      </c>
      <c r="H23" s="2"/>
    </row>
    <row r="24" spans="1:8">
      <c r="A24" s="2">
        <v>18</v>
      </c>
      <c r="B24" s="8" t="s">
        <v>34</v>
      </c>
      <c r="C24" s="2">
        <v>250</v>
      </c>
      <c r="D24" s="2"/>
      <c r="E24" s="5">
        <f t="shared" si="3"/>
        <v>5</v>
      </c>
      <c r="F24" s="5">
        <f t="shared" si="1"/>
        <v>10</v>
      </c>
      <c r="G24" s="5">
        <f t="shared" si="4"/>
        <v>45</v>
      </c>
      <c r="H24" s="2"/>
    </row>
    <row r="25" spans="1:8">
      <c r="A25" s="2">
        <v>19</v>
      </c>
      <c r="B25" s="8" t="s">
        <v>35</v>
      </c>
      <c r="C25" s="2">
        <v>221</v>
      </c>
      <c r="D25" s="2"/>
      <c r="E25" s="5">
        <f t="shared" si="3"/>
        <v>5</v>
      </c>
      <c r="F25" s="5">
        <f t="shared" si="1"/>
        <v>10</v>
      </c>
      <c r="G25" s="5">
        <f t="shared" si="4"/>
        <v>40</v>
      </c>
      <c r="H25" s="2"/>
    </row>
    <row r="26" spans="1:8">
      <c r="A26" s="2">
        <v>20</v>
      </c>
      <c r="B26" s="8" t="s">
        <v>36</v>
      </c>
      <c r="C26" s="2">
        <v>264</v>
      </c>
      <c r="D26" s="2"/>
      <c r="E26" s="5">
        <f t="shared" si="3"/>
        <v>6</v>
      </c>
      <c r="F26" s="5">
        <f t="shared" si="1"/>
        <v>12</v>
      </c>
      <c r="G26" s="5">
        <f t="shared" si="4"/>
        <v>47</v>
      </c>
      <c r="H26" s="2"/>
    </row>
    <row r="27" spans="1:8">
      <c r="A27" s="2">
        <v>21</v>
      </c>
      <c r="B27" s="8" t="s">
        <v>37</v>
      </c>
      <c r="C27" s="2">
        <v>244</v>
      </c>
      <c r="D27" s="2"/>
      <c r="E27" s="9">
        <f>ROUNDUP(C27/$E$5,0)+3</f>
        <v>8</v>
      </c>
      <c r="F27" s="5">
        <f t="shared" si="1"/>
        <v>16</v>
      </c>
      <c r="G27" s="5">
        <f t="shared" si="4"/>
        <v>41</v>
      </c>
      <c r="H27" s="2"/>
    </row>
    <row r="28" spans="1:8" s="7" customFormat="1" ht="15">
      <c r="A28" s="10"/>
      <c r="B28" s="11" t="s">
        <v>38</v>
      </c>
      <c r="C28" s="10">
        <f>SUM(C7:C27)</f>
        <v>4766</v>
      </c>
      <c r="D28" s="10"/>
      <c r="E28" s="10">
        <f>SUM(E7:E27)</f>
        <v>112</v>
      </c>
      <c r="F28" s="10">
        <f>SUM(F7:F27)</f>
        <v>224</v>
      </c>
      <c r="G28" s="10">
        <f>SUM(G7:G27)</f>
        <v>849</v>
      </c>
      <c r="H28" s="10">
        <f>SUM(H7:H27)</f>
        <v>2</v>
      </c>
    </row>
    <row r="29" spans="1:8" ht="15.75">
      <c r="B29" s="4"/>
      <c r="H29" s="15"/>
    </row>
    <row r="30" spans="1:8" ht="15.75">
      <c r="B30" s="13" t="s">
        <v>13</v>
      </c>
      <c r="C30" s="12">
        <f>ROUNDUP(C28/50,0)</f>
        <v>96</v>
      </c>
      <c r="D30" t="s">
        <v>43</v>
      </c>
      <c r="E30" s="13" t="s">
        <v>39</v>
      </c>
      <c r="F30" s="12">
        <v>25</v>
      </c>
      <c r="H30" s="16"/>
    </row>
    <row r="31" spans="1:8" ht="15.75">
      <c r="B31" s="13" t="s">
        <v>40</v>
      </c>
      <c r="C31" s="12">
        <f>(F30-2)*C30</f>
        <v>2208</v>
      </c>
      <c r="D31" t="s">
        <v>41</v>
      </c>
      <c r="H31" s="16"/>
    </row>
    <row r="32" spans="1:8" ht="15.75">
      <c r="B32" s="13" t="s">
        <v>14</v>
      </c>
      <c r="C32" s="12">
        <f>C30*2</f>
        <v>192</v>
      </c>
      <c r="D32" t="s">
        <v>41</v>
      </c>
      <c r="H32" s="16"/>
    </row>
    <row r="33" spans="2:8" ht="15.75">
      <c r="B33" s="13" t="s">
        <v>10</v>
      </c>
      <c r="C33" s="12">
        <f>E28</f>
        <v>112</v>
      </c>
      <c r="D33" t="s">
        <v>41</v>
      </c>
      <c r="H33" s="16"/>
    </row>
    <row r="34" spans="2:8" ht="15.75">
      <c r="B34" s="13" t="s">
        <v>11</v>
      </c>
      <c r="C34" s="12">
        <f>F28</f>
        <v>224</v>
      </c>
      <c r="D34" t="s">
        <v>41</v>
      </c>
      <c r="H34" s="16"/>
    </row>
    <row r="35" spans="2:8" ht="15.75">
      <c r="B35" s="13" t="s">
        <v>12</v>
      </c>
      <c r="C35" s="12">
        <f>G28</f>
        <v>849</v>
      </c>
      <c r="D35" t="s">
        <v>41</v>
      </c>
      <c r="H35" s="16"/>
    </row>
    <row r="36" spans="2:8" ht="15.75">
      <c r="B36" s="13" t="s">
        <v>42</v>
      </c>
      <c r="C36" s="12">
        <f>H28</f>
        <v>2</v>
      </c>
      <c r="D36" t="s">
        <v>41</v>
      </c>
      <c r="H36" s="16"/>
    </row>
    <row r="37" spans="2:8" ht="15.75">
      <c r="H37" s="14"/>
    </row>
  </sheetData>
  <pageMargins left="1.1023622047244095" right="0.51181102362204722" top="0.74803149606299213" bottom="0.74803149606299213" header="0.31496062992125984" footer="0.31496062992125984"/>
  <pageSetup paperSize="9" scale="8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panasiewicz_leszek</dc:creator>
  <cp:lastModifiedBy>Bartek</cp:lastModifiedBy>
  <cp:lastPrinted>2015-11-11T10:39:47Z</cp:lastPrinted>
  <dcterms:created xsi:type="dcterms:W3CDTF">2015-11-10T08:58:02Z</dcterms:created>
  <dcterms:modified xsi:type="dcterms:W3CDTF">2015-11-11T10:52:23Z</dcterms:modified>
</cp:coreProperties>
</file>